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 2025\EL AGRO EN CIFRA - DICIEMBRE 2025\"/>
    </mc:Choice>
  </mc:AlternateContent>
  <xr:revisionPtr revIDLastSave="0" documentId="13_ncr:1_{C7E1469C-B797-4710-AAAD-467015AD213E}" xr6:coauthVersionLast="47" xr6:coauthVersionMax="47" xr10:uidLastSave="{00000000-0000-0000-0000-000000000000}"/>
  <bookViews>
    <workbookView xWindow="-120" yWindow="-120" windowWidth="29040" windowHeight="15720" tabRatio="910" activeTab="14" xr2:uid="{00000000-000D-0000-FFFF-FFFF00000000}"/>
  </bookViews>
  <sheets>
    <sheet name="ÍNDICE" sheetId="30" r:id="rId1"/>
    <sheet name="C.74" sheetId="21" r:id="rId2"/>
    <sheet name="C.75" sheetId="2" r:id="rId3"/>
    <sheet name="C.76" sheetId="19" r:id="rId4"/>
    <sheet name="C.77" sheetId="11" r:id="rId5"/>
    <sheet name="C.78-C.79" sheetId="26" r:id="rId6"/>
    <sheet name="C.80" sheetId="1" r:id="rId7"/>
    <sheet name="C.81" sheetId="29" r:id="rId8"/>
    <sheet name="C.82" sheetId="14" r:id="rId9"/>
    <sheet name="C.83" sheetId="45" r:id="rId10"/>
    <sheet name="C.84 - 85" sheetId="27" r:id="rId11"/>
    <sheet name="C.86" sheetId="3" r:id="rId12"/>
    <sheet name="C.87" sheetId="28" r:id="rId13"/>
    <sheet name="C.88" sheetId="16" r:id="rId14"/>
    <sheet name="C.89" sheetId="18" r:id="rId15"/>
  </sheets>
  <externalReferences>
    <externalReference r:id="rId16"/>
  </externalReferences>
  <definedNames>
    <definedName name="_xlnm._FilterDatabase" localSheetId="14" hidden="1">'C.89'!#REF!</definedName>
    <definedName name="_xlnm.Print_Area" localSheetId="1">'C.74'!$A$1:$G$16</definedName>
    <definedName name="_xlnm.Print_Area" localSheetId="2">'C.75'!$A$1:$E$54</definedName>
    <definedName name="_xlnm.Print_Area" localSheetId="3">'C.76'!$A$1:$D$34</definedName>
    <definedName name="_xlnm.Print_Area" localSheetId="4">'C.77'!$A$1:$H$59</definedName>
    <definedName name="_xlnm.Print_Area" localSheetId="5">'C.78-C.79'!$A$63:$B$123</definedName>
    <definedName name="_xlnm.Print_Area" localSheetId="6">'C.80'!#REF!</definedName>
    <definedName name="_xlnm.Print_Area" localSheetId="7">'C.81'!#REF!</definedName>
    <definedName name="_xlnm.Print_Area" localSheetId="8">'C.82'!$A$1:$H$60</definedName>
    <definedName name="_xlnm.Print_Area" localSheetId="9">'C.83'!$A$68:$J$133</definedName>
    <definedName name="_xlnm.Print_Area" localSheetId="10">'C.84 - 85'!$A$63:$B$122</definedName>
    <definedName name="_xlnm.Print_Area" localSheetId="11">'C.86'!#REF!</definedName>
    <definedName name="_xlnm.Print_Area" localSheetId="12">'C.87'!#REF!</definedName>
    <definedName name="_xlnm.Print_Area" localSheetId="13">'C.88'!$A$1:$H$60</definedName>
    <definedName name="_xlnm.Print_Area" localSheetId="14">'C.89'!$A$1:$J$76</definedName>
    <definedName name="_xlnm.Print_Area" localSheetId="0">ÍNDICE!$A$1:$B$27</definedName>
    <definedName name="MES">#REF!</definedName>
    <definedName name="OLE_LINK1" localSheetId="9">'C.83'!#REF!</definedName>
    <definedName name="OLE_LINK1" localSheetId="14">'C.89'!#REF!</definedName>
    <definedName name="SUB_OMC">#REF!</definedName>
    <definedName name="SUBPAR">#REF!</definedName>
    <definedName name="subpar1">[1]subpartidas!$A$2:$B$833</definedName>
    <definedName name="TABLA" localSheetId="9">'C.83'!#REF!</definedName>
    <definedName name="TABLA">#REF!</definedName>
    <definedName name="TABLA_1">#REF!</definedName>
    <definedName name="TABLA_11">#REF!</definedName>
    <definedName name="TABLA_12">#REF!</definedName>
    <definedName name="TABLA_14">#REF!</definedName>
    <definedName name="TABLA_15">#REF!</definedName>
    <definedName name="TABLA_2">'C.89'!#REF!</definedName>
    <definedName name="TABLA_3">#REF!</definedName>
    <definedName name="TABLA_4">#REF!</definedName>
    <definedName name="TABLA_5">#REF!</definedName>
    <definedName name="TABLA_6">#REF!</definedName>
    <definedName name="TABLA_7">#REF!</definedName>
    <definedName name="TABLA_8">#REF!</definedName>
    <definedName name="TABLA_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45" l="1"/>
  <c r="I10" i="45"/>
  <c r="I11" i="45"/>
  <c r="I12" i="45"/>
  <c r="I13" i="45"/>
  <c r="I14" i="45"/>
  <c r="I15" i="45"/>
  <c r="I16" i="45"/>
  <c r="I17" i="45"/>
  <c r="I19" i="45"/>
  <c r="I20" i="45"/>
  <c r="I21" i="45"/>
  <c r="I22" i="45"/>
  <c r="I23" i="45"/>
  <c r="I24" i="45"/>
  <c r="I25" i="45"/>
  <c r="I26" i="45"/>
  <c r="I27" i="45"/>
  <c r="I28" i="45"/>
  <c r="I29" i="45"/>
  <c r="I31" i="45"/>
  <c r="I32" i="45"/>
  <c r="I33" i="45"/>
  <c r="I34" i="45"/>
  <c r="I35" i="45"/>
  <c r="I36" i="45"/>
  <c r="I37" i="45"/>
  <c r="I38" i="45"/>
  <c r="I39" i="45"/>
  <c r="I40" i="45"/>
  <c r="I41" i="45"/>
  <c r="I43" i="45"/>
  <c r="I44" i="45"/>
  <c r="I45" i="45"/>
  <c r="I46" i="45"/>
  <c r="I47" i="45"/>
  <c r="I48" i="45"/>
  <c r="I49" i="45"/>
  <c r="I50" i="45"/>
  <c r="I51" i="45"/>
  <c r="I52" i="45"/>
  <c r="I53" i="45"/>
  <c r="I55" i="45"/>
  <c r="I56" i="45"/>
  <c r="I57" i="45"/>
  <c r="I58" i="45"/>
  <c r="I59" i="45"/>
  <c r="I60" i="45"/>
  <c r="I61" i="45"/>
  <c r="I62" i="45"/>
  <c r="I63" i="45"/>
  <c r="I64" i="45"/>
  <c r="I65" i="45"/>
  <c r="F9" i="45"/>
  <c r="F10" i="45"/>
  <c r="F11" i="45"/>
  <c r="F12" i="45"/>
  <c r="F13" i="45"/>
  <c r="F14" i="45"/>
  <c r="F15" i="45"/>
  <c r="F16" i="45"/>
  <c r="F17" i="45"/>
  <c r="F19" i="45"/>
  <c r="F20" i="45"/>
  <c r="F21" i="45"/>
  <c r="F22" i="45"/>
  <c r="F23" i="45"/>
  <c r="F24" i="45"/>
  <c r="F25" i="45"/>
  <c r="F26" i="45"/>
  <c r="F27" i="45"/>
  <c r="F28" i="45"/>
  <c r="F29" i="45"/>
  <c r="F31" i="45"/>
  <c r="F32" i="45"/>
  <c r="F33" i="45"/>
  <c r="F34" i="45"/>
  <c r="F35" i="45"/>
  <c r="F36" i="45"/>
  <c r="F37" i="45"/>
  <c r="F38" i="45"/>
  <c r="F39" i="45"/>
  <c r="F40" i="45"/>
  <c r="F41" i="45"/>
  <c r="F43" i="45"/>
  <c r="F44" i="45"/>
  <c r="F45" i="45"/>
  <c r="F46" i="45"/>
  <c r="F47" i="45"/>
  <c r="F48" i="45"/>
  <c r="F49" i="45"/>
  <c r="F50" i="45"/>
  <c r="F51" i="45"/>
  <c r="F52" i="45"/>
  <c r="F53" i="45"/>
  <c r="F55" i="45"/>
  <c r="F56" i="45"/>
  <c r="F57" i="45"/>
  <c r="F58" i="45"/>
  <c r="F59" i="45"/>
  <c r="F60" i="45"/>
  <c r="F61" i="45"/>
  <c r="F62" i="45"/>
  <c r="F63" i="45"/>
  <c r="F64" i="45"/>
  <c r="F65" i="45"/>
  <c r="I74" i="45"/>
  <c r="I75" i="45"/>
  <c r="I76" i="45"/>
  <c r="I77" i="45"/>
  <c r="I78" i="45"/>
  <c r="I79" i="45"/>
  <c r="I80" i="45"/>
  <c r="I81" i="45"/>
  <c r="I82" i="45"/>
  <c r="I84" i="45"/>
  <c r="I85" i="45"/>
  <c r="I86" i="45"/>
  <c r="I87" i="45"/>
  <c r="I88" i="45"/>
  <c r="I89" i="45"/>
  <c r="I90" i="45"/>
  <c r="I91" i="45"/>
  <c r="I92" i="45"/>
  <c r="I93" i="45"/>
  <c r="I94" i="45"/>
  <c r="I96" i="45"/>
  <c r="I97" i="45"/>
  <c r="I98" i="45"/>
  <c r="I99" i="45"/>
  <c r="I100" i="45"/>
  <c r="I101" i="45"/>
  <c r="I102" i="45"/>
  <c r="I103" i="45"/>
  <c r="I104" i="45"/>
  <c r="I105" i="45"/>
  <c r="I106" i="45"/>
  <c r="I108" i="45"/>
  <c r="I109" i="45"/>
  <c r="I110" i="45"/>
  <c r="I111" i="45"/>
  <c r="I112" i="45"/>
  <c r="I113" i="45"/>
  <c r="I114" i="45"/>
  <c r="I115" i="45"/>
  <c r="I116" i="45"/>
  <c r="I117" i="45"/>
  <c r="I119" i="45"/>
  <c r="I120" i="45"/>
  <c r="I121" i="45"/>
  <c r="I122" i="45"/>
  <c r="I123" i="45"/>
  <c r="I124" i="45"/>
  <c r="I125" i="45"/>
  <c r="I126" i="45"/>
  <c r="I127" i="45"/>
  <c r="I128" i="45"/>
  <c r="I129" i="45"/>
  <c r="F121" i="45"/>
  <c r="F122" i="45"/>
  <c r="F123" i="45"/>
  <c r="F124" i="45"/>
  <c r="F125" i="45"/>
  <c r="F126" i="45"/>
  <c r="F127" i="45"/>
  <c r="F128" i="45"/>
  <c r="F129" i="45"/>
  <c r="F119" i="45"/>
  <c r="F117" i="45"/>
  <c r="F116" i="45"/>
  <c r="F115" i="45"/>
  <c r="F114" i="45"/>
  <c r="F113" i="45"/>
  <c r="F112" i="45"/>
  <c r="F111" i="45"/>
  <c r="F110" i="45"/>
  <c r="F109" i="45"/>
  <c r="F106" i="45"/>
  <c r="F105" i="45"/>
  <c r="F104" i="45"/>
  <c r="F103" i="45"/>
  <c r="F102" i="45"/>
  <c r="F101" i="45"/>
  <c r="F100" i="45"/>
  <c r="F99" i="45"/>
  <c r="F98" i="45"/>
  <c r="F97" i="45"/>
  <c r="F94" i="45"/>
  <c r="F93" i="45"/>
  <c r="F92" i="45"/>
  <c r="F91" i="45"/>
  <c r="F90" i="45"/>
  <c r="F89" i="45"/>
  <c r="F88" i="45"/>
  <c r="F87" i="45"/>
  <c r="F86" i="45"/>
  <c r="F85" i="45"/>
  <c r="F82" i="45"/>
  <c r="F81" i="45"/>
  <c r="F80" i="45"/>
  <c r="F79" i="45"/>
  <c r="F78" i="45"/>
  <c r="F77" i="45"/>
  <c r="F76" i="45"/>
  <c r="F75" i="45"/>
  <c r="F74" i="45"/>
  <c r="F73" i="45"/>
  <c r="J29" i="18"/>
  <c r="J30" i="18"/>
  <c r="F70" i="18"/>
  <c r="F64" i="18"/>
  <c r="F52" i="18"/>
  <c r="F53" i="18"/>
  <c r="F54" i="18"/>
  <c r="F55" i="18"/>
  <c r="F56" i="18"/>
  <c r="F57" i="18"/>
  <c r="F58" i="18"/>
  <c r="F40" i="18"/>
  <c r="F41" i="18"/>
  <c r="F42" i="18"/>
  <c r="F43" i="18"/>
  <c r="F44" i="18"/>
  <c r="F45" i="18"/>
  <c r="F46" i="18"/>
  <c r="F69" i="18"/>
  <c r="F68" i="18"/>
  <c r="F67" i="18"/>
  <c r="F66" i="18"/>
  <c r="F63" i="18"/>
  <c r="F62" i="18"/>
  <c r="F61" i="18"/>
  <c r="F60" i="18"/>
  <c r="F51" i="18"/>
  <c r="F50" i="18"/>
  <c r="F49" i="18"/>
  <c r="F48" i="18"/>
  <c r="F39" i="18"/>
  <c r="F38" i="18"/>
  <c r="F37" i="18"/>
  <c r="F36" i="18"/>
  <c r="F35" i="18"/>
  <c r="F34" i="18"/>
  <c r="F33" i="18"/>
  <c r="F32" i="18"/>
  <c r="F30" i="18"/>
  <c r="F29" i="18"/>
  <c r="F28" i="18"/>
  <c r="F27" i="18"/>
  <c r="F25" i="18"/>
  <c r="F24" i="18"/>
  <c r="F23" i="18"/>
  <c r="F22" i="18"/>
  <c r="F20" i="18"/>
  <c r="F19" i="18"/>
  <c r="F18" i="18"/>
  <c r="F17" i="18"/>
  <c r="F15" i="18"/>
  <c r="F14" i="18"/>
  <c r="F13" i="18"/>
  <c r="F12" i="18"/>
  <c r="F9" i="18"/>
  <c r="F8" i="18"/>
  <c r="F7" i="18"/>
  <c r="D57" i="16" l="1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E119" i="27" l="1"/>
  <c r="E118" i="27"/>
  <c r="E117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E98" i="27"/>
  <c r="E97" i="27"/>
  <c r="E96" i="27"/>
  <c r="E95" i="27"/>
  <c r="E94" i="27"/>
  <c r="E93" i="27"/>
  <c r="E92" i="27"/>
  <c r="E91" i="27"/>
  <c r="E90" i="27"/>
  <c r="E89" i="27"/>
  <c r="E88" i="27"/>
  <c r="E87" i="27"/>
  <c r="E86" i="27"/>
  <c r="E85" i="27"/>
  <c r="E84" i="27"/>
  <c r="E83" i="27"/>
  <c r="E82" i="27"/>
  <c r="E81" i="27"/>
  <c r="E80" i="27"/>
  <c r="E79" i="27"/>
  <c r="E78" i="27"/>
  <c r="E77" i="27"/>
  <c r="E76" i="27"/>
  <c r="E75" i="27"/>
  <c r="E74" i="27"/>
  <c r="E73" i="27"/>
  <c r="E72" i="27"/>
  <c r="E71" i="27"/>
  <c r="E70" i="27"/>
  <c r="E69" i="27"/>
  <c r="E57" i="27"/>
  <c r="E56" i="27"/>
  <c r="E55" i="27"/>
  <c r="E54" i="27"/>
  <c r="E53" i="27"/>
  <c r="E52" i="27"/>
  <c r="E51" i="27"/>
  <c r="E50" i="27"/>
  <c r="E49" i="27"/>
  <c r="E48" i="27"/>
  <c r="E47" i="27"/>
  <c r="E46" i="27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30" i="27"/>
  <c r="E29" i="27"/>
  <c r="E28" i="27"/>
  <c r="E27" i="27"/>
  <c r="E26" i="27"/>
  <c r="E25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7" i="27"/>
  <c r="F120" i="45" l="1"/>
  <c r="F108" i="45"/>
  <c r="F96" i="45"/>
  <c r="F84" i="45"/>
  <c r="F72" i="45"/>
  <c r="F8" i="45"/>
  <c r="F7" i="45"/>
  <c r="D57" i="14" l="1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E120" i="26"/>
  <c r="E119" i="26"/>
  <c r="E118" i="26"/>
  <c r="E117" i="26"/>
  <c r="E116" i="26"/>
  <c r="E115" i="26"/>
  <c r="E114" i="26"/>
  <c r="E113" i="26"/>
  <c r="E112" i="26"/>
  <c r="E111" i="26"/>
  <c r="E110" i="26"/>
  <c r="E109" i="26"/>
  <c r="E108" i="26"/>
  <c r="E107" i="26"/>
  <c r="E106" i="26"/>
  <c r="E105" i="26"/>
  <c r="E104" i="26"/>
  <c r="E103" i="26"/>
  <c r="E102" i="26"/>
  <c r="E101" i="26"/>
  <c r="E100" i="26"/>
  <c r="E99" i="26"/>
  <c r="E98" i="26"/>
  <c r="E97" i="26"/>
  <c r="E96" i="26"/>
  <c r="E95" i="26"/>
  <c r="E94" i="26"/>
  <c r="E93" i="26"/>
  <c r="E92" i="26"/>
  <c r="E91" i="26"/>
  <c r="E90" i="26"/>
  <c r="E89" i="26"/>
  <c r="E88" i="26"/>
  <c r="E87" i="26"/>
  <c r="E86" i="26"/>
  <c r="E85" i="26"/>
  <c r="E84" i="26"/>
  <c r="E83" i="26"/>
  <c r="E82" i="26"/>
  <c r="E81" i="26"/>
  <c r="E80" i="26"/>
  <c r="E79" i="26"/>
  <c r="E78" i="26"/>
  <c r="E77" i="26"/>
  <c r="E76" i="26"/>
  <c r="E75" i="26"/>
  <c r="E74" i="26"/>
  <c r="E73" i="26"/>
  <c r="E72" i="26"/>
  <c r="E71" i="26"/>
  <c r="E70" i="26"/>
  <c r="E57" i="26"/>
  <c r="E56" i="26"/>
  <c r="E55" i="26"/>
  <c r="E54" i="26"/>
  <c r="E53" i="26"/>
  <c r="E52" i="26"/>
  <c r="E51" i="26"/>
  <c r="E50" i="26"/>
  <c r="E49" i="26"/>
  <c r="E48" i="26"/>
  <c r="E47" i="26"/>
  <c r="E46" i="26"/>
  <c r="E45" i="26"/>
  <c r="E44" i="26"/>
  <c r="E43" i="26"/>
  <c r="E42" i="26"/>
  <c r="E41" i="26"/>
  <c r="E40" i="26"/>
  <c r="E39" i="26"/>
  <c r="E38" i="26"/>
  <c r="E37" i="26"/>
  <c r="E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G15" i="11" l="1"/>
  <c r="F15" i="11"/>
  <c r="E48" i="11"/>
  <c r="E49" i="11"/>
  <c r="E50" i="11"/>
  <c r="E51" i="11"/>
  <c r="E52" i="11"/>
  <c r="E53" i="11"/>
  <c r="E54" i="11"/>
  <c r="E55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20" i="11"/>
  <c r="E19" i="11"/>
  <c r="E18" i="11"/>
  <c r="E17" i="11"/>
  <c r="E16" i="11"/>
  <c r="E12" i="11"/>
  <c r="E13" i="11"/>
  <c r="E11" i="11"/>
  <c r="E10" i="11"/>
  <c r="E9" i="11"/>
  <c r="J38" i="18" l="1"/>
  <c r="J39" i="18"/>
  <c r="J40" i="18"/>
  <c r="J41" i="18"/>
  <c r="J42" i="18"/>
  <c r="J43" i="18"/>
  <c r="I38" i="18"/>
  <c r="I39" i="18"/>
  <c r="I40" i="18"/>
  <c r="I41" i="18"/>
  <c r="I42" i="18"/>
  <c r="J35" i="45" l="1"/>
  <c r="J36" i="45"/>
  <c r="J122" i="45"/>
  <c r="J123" i="45"/>
  <c r="J124" i="45"/>
  <c r="J125" i="45"/>
  <c r="D42" i="45"/>
  <c r="E42" i="45"/>
  <c r="F42" i="45" s="1"/>
  <c r="G42" i="45"/>
  <c r="H42" i="45"/>
  <c r="I42" i="45" s="1"/>
  <c r="J50" i="18" l="1"/>
  <c r="J51" i="18"/>
  <c r="J52" i="18"/>
  <c r="J53" i="18"/>
  <c r="J54" i="18"/>
  <c r="J55" i="18"/>
  <c r="I50" i="18"/>
  <c r="I51" i="18"/>
  <c r="I52" i="18"/>
  <c r="I53" i="18"/>
  <c r="I54" i="18"/>
  <c r="J44" i="18" l="1"/>
  <c r="J45" i="18"/>
  <c r="J46" i="18"/>
  <c r="I43" i="18"/>
  <c r="I44" i="18"/>
  <c r="I45" i="18"/>
  <c r="I46" i="18"/>
  <c r="J24" i="18"/>
  <c r="J25" i="18"/>
  <c r="I24" i="18"/>
  <c r="I25" i="18"/>
  <c r="J9" i="18"/>
  <c r="J10" i="18"/>
  <c r="J63" i="18"/>
  <c r="I63" i="18"/>
  <c r="J69" i="18"/>
  <c r="J70" i="18"/>
  <c r="I69" i="18"/>
  <c r="I70" i="18"/>
  <c r="H71" i="18"/>
  <c r="J71" i="18" s="1"/>
  <c r="G71" i="18"/>
  <c r="E71" i="18"/>
  <c r="D71" i="18"/>
  <c r="H47" i="18"/>
  <c r="J47" i="18" s="1"/>
  <c r="G47" i="18"/>
  <c r="E47" i="18"/>
  <c r="D47" i="18"/>
  <c r="I7" i="18"/>
  <c r="I8" i="18"/>
  <c r="J8" i="18"/>
  <c r="I9" i="18"/>
  <c r="H11" i="18"/>
  <c r="J11" i="18" s="1"/>
  <c r="G11" i="18"/>
  <c r="E11" i="18"/>
  <c r="D11" i="18"/>
  <c r="F47" i="18" l="1"/>
  <c r="F11" i="18"/>
  <c r="F71" i="18"/>
  <c r="I11" i="18"/>
  <c r="I71" i="18"/>
  <c r="I47" i="18"/>
  <c r="J7" i="18"/>
  <c r="I56" i="18" l="1"/>
  <c r="I57" i="18"/>
  <c r="J62" i="18"/>
  <c r="J64" i="18"/>
  <c r="I64" i="18"/>
  <c r="I62" i="18"/>
  <c r="J57" i="18"/>
  <c r="H31" i="18"/>
  <c r="J31" i="18" s="1"/>
  <c r="G31" i="18"/>
  <c r="E31" i="18"/>
  <c r="D31" i="18"/>
  <c r="H21" i="18"/>
  <c r="J21" i="18" s="1"/>
  <c r="E21" i="18"/>
  <c r="F31" i="18" l="1"/>
  <c r="I31" i="18"/>
  <c r="J126" i="45" l="1"/>
  <c r="J127" i="45"/>
  <c r="J128" i="45"/>
  <c r="J129" i="45"/>
  <c r="J58" i="45"/>
  <c r="J59" i="45"/>
  <c r="J60" i="45"/>
  <c r="J110" i="45" l="1"/>
  <c r="J111" i="45"/>
  <c r="J112" i="45"/>
  <c r="J113" i="45"/>
  <c r="J114" i="45"/>
  <c r="J115" i="45"/>
  <c r="J101" i="45"/>
  <c r="J102" i="45"/>
  <c r="J103" i="45"/>
  <c r="J89" i="45"/>
  <c r="J90" i="45"/>
  <c r="J47" i="45"/>
  <c r="J48" i="45"/>
  <c r="J49" i="45"/>
  <c r="D107" i="45"/>
  <c r="E107" i="45"/>
  <c r="F107" i="45" s="1"/>
  <c r="G107" i="45"/>
  <c r="H107" i="45"/>
  <c r="I107" i="45" s="1"/>
  <c r="C68" i="26" l="1"/>
  <c r="H65" i="18" l="1"/>
  <c r="J65" i="18" s="1"/>
  <c r="G65" i="18"/>
  <c r="E65" i="18"/>
  <c r="D65" i="18"/>
  <c r="F65" i="18" l="1"/>
  <c r="I65" i="18"/>
  <c r="C67" i="27"/>
  <c r="D67" i="27"/>
  <c r="E67" i="27" l="1"/>
  <c r="J116" i="45" l="1"/>
  <c r="J117" i="45"/>
  <c r="H118" i="45" l="1"/>
  <c r="G118" i="45"/>
  <c r="E118" i="45"/>
  <c r="D118" i="45"/>
  <c r="D68" i="26"/>
  <c r="E68" i="26" s="1"/>
  <c r="F118" i="45" l="1"/>
  <c r="I118" i="45"/>
  <c r="J118" i="45"/>
  <c r="D6" i="3" l="1"/>
  <c r="C6" i="3"/>
  <c r="G8" i="11" l="1"/>
  <c r="F8" i="11"/>
  <c r="I55" i="18" l="1"/>
  <c r="J56" i="18"/>
  <c r="I58" i="18"/>
  <c r="J58" i="18"/>
  <c r="I68" i="18"/>
  <c r="J68" i="18"/>
  <c r="H59" i="18"/>
  <c r="J59" i="18" s="1"/>
  <c r="G59" i="18"/>
  <c r="E59" i="18"/>
  <c r="D59" i="18"/>
  <c r="F59" i="18" l="1"/>
  <c r="I59" i="18"/>
  <c r="J51" i="45" l="1"/>
  <c r="J52" i="45"/>
  <c r="D54" i="45"/>
  <c r="E54" i="45"/>
  <c r="F54" i="45" s="1"/>
  <c r="G54" i="45"/>
  <c r="H54" i="45"/>
  <c r="I54" i="45" s="1"/>
  <c r="H11" i="11" l="1"/>
  <c r="H12" i="11"/>
  <c r="H13" i="11"/>
  <c r="B6" i="28" l="1"/>
  <c r="D16" i="18" l="1"/>
  <c r="E16" i="18"/>
  <c r="F16" i="18" s="1"/>
  <c r="G16" i="18"/>
  <c r="H16" i="18"/>
  <c r="J86" i="45" l="1"/>
  <c r="J87" i="45"/>
  <c r="J88" i="45"/>
  <c r="J91" i="45"/>
  <c r="J92" i="45"/>
  <c r="J93" i="45"/>
  <c r="J80" i="45"/>
  <c r="G57" i="16" l="1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H119" i="27"/>
  <c r="H118" i="27"/>
  <c r="H117" i="27"/>
  <c r="H116" i="27"/>
  <c r="H115" i="27"/>
  <c r="H114" i="27"/>
  <c r="H113" i="27"/>
  <c r="H112" i="27"/>
  <c r="H111" i="27"/>
  <c r="H110" i="27"/>
  <c r="H109" i="27"/>
  <c r="H108" i="27"/>
  <c r="H107" i="27"/>
  <c r="H106" i="27"/>
  <c r="H105" i="27"/>
  <c r="H104" i="27"/>
  <c r="H103" i="27"/>
  <c r="H102" i="27"/>
  <c r="H101" i="27"/>
  <c r="H100" i="27"/>
  <c r="H99" i="27"/>
  <c r="H98" i="27"/>
  <c r="H97" i="27"/>
  <c r="H96" i="27"/>
  <c r="H95" i="27"/>
  <c r="H94" i="27"/>
  <c r="H93" i="27"/>
  <c r="H92" i="27"/>
  <c r="H91" i="27"/>
  <c r="H90" i="27"/>
  <c r="H89" i="27"/>
  <c r="H88" i="27"/>
  <c r="H86" i="27"/>
  <c r="H85" i="27"/>
  <c r="H84" i="27"/>
  <c r="H83" i="27"/>
  <c r="H82" i="27"/>
  <c r="H81" i="27"/>
  <c r="H80" i="27"/>
  <c r="H79" i="27"/>
  <c r="H78" i="27"/>
  <c r="H77" i="27"/>
  <c r="H76" i="27"/>
  <c r="H75" i="27"/>
  <c r="H74" i="27"/>
  <c r="H73" i="27"/>
  <c r="H72" i="27"/>
  <c r="H71" i="27"/>
  <c r="H70" i="27"/>
  <c r="H69" i="27"/>
  <c r="H57" i="27"/>
  <c r="H56" i="27"/>
  <c r="H55" i="27"/>
  <c r="H54" i="27"/>
  <c r="H53" i="27"/>
  <c r="H52" i="27"/>
  <c r="H51" i="27"/>
  <c r="H50" i="27"/>
  <c r="H49" i="27"/>
  <c r="H48" i="27"/>
  <c r="H47" i="27"/>
  <c r="H46" i="27"/>
  <c r="H45" i="27"/>
  <c r="H44" i="27"/>
  <c r="H43" i="27"/>
  <c r="H42" i="27"/>
  <c r="H41" i="27"/>
  <c r="H40" i="27"/>
  <c r="H39" i="27"/>
  <c r="H38" i="27"/>
  <c r="H37" i="27"/>
  <c r="H36" i="27"/>
  <c r="H35" i="27"/>
  <c r="H34" i="27"/>
  <c r="H33" i="27"/>
  <c r="H32" i="27"/>
  <c r="H31" i="27"/>
  <c r="H30" i="27"/>
  <c r="H29" i="27"/>
  <c r="H28" i="27"/>
  <c r="H27" i="27"/>
  <c r="H26" i="27"/>
  <c r="H24" i="27"/>
  <c r="H23" i="27"/>
  <c r="H22" i="27"/>
  <c r="H21" i="27"/>
  <c r="H20" i="27"/>
  <c r="H19" i="27"/>
  <c r="H18" i="27"/>
  <c r="H17" i="27"/>
  <c r="H16" i="27"/>
  <c r="H15" i="27"/>
  <c r="H14" i="27"/>
  <c r="H13" i="27"/>
  <c r="H12" i="27"/>
  <c r="H11" i="27"/>
  <c r="H10" i="27"/>
  <c r="H9" i="27"/>
  <c r="H8" i="27"/>
  <c r="H7" i="27"/>
  <c r="J121" i="45"/>
  <c r="J120" i="45"/>
  <c r="J109" i="45"/>
  <c r="J98" i="45"/>
  <c r="J99" i="45"/>
  <c r="J100" i="45"/>
  <c r="J104" i="45"/>
  <c r="J105" i="45"/>
  <c r="J106" i="45"/>
  <c r="J97" i="45"/>
  <c r="J94" i="45"/>
  <c r="J85" i="45"/>
  <c r="J74" i="45"/>
  <c r="J75" i="45"/>
  <c r="J76" i="45"/>
  <c r="J77" i="45"/>
  <c r="J78" i="45"/>
  <c r="J79" i="45"/>
  <c r="J81" i="45"/>
  <c r="J82" i="45"/>
  <c r="J73" i="45"/>
  <c r="J57" i="45"/>
  <c r="J61" i="45"/>
  <c r="J62" i="45"/>
  <c r="J63" i="45"/>
  <c r="J64" i="45"/>
  <c r="J65" i="45"/>
  <c r="J56" i="45"/>
  <c r="J45" i="45"/>
  <c r="J46" i="45"/>
  <c r="J50" i="45"/>
  <c r="J53" i="45"/>
  <c r="J44" i="45"/>
  <c r="J33" i="45"/>
  <c r="J34" i="45"/>
  <c r="J37" i="45"/>
  <c r="J38" i="45"/>
  <c r="J39" i="45"/>
  <c r="J40" i="45"/>
  <c r="J41" i="45"/>
  <c r="J32" i="45"/>
  <c r="J21" i="45"/>
  <c r="J22" i="45"/>
  <c r="J23" i="45"/>
  <c r="J24" i="45"/>
  <c r="J25" i="45"/>
  <c r="J26" i="45"/>
  <c r="J27" i="45"/>
  <c r="J28" i="45"/>
  <c r="J29" i="45"/>
  <c r="J20" i="45"/>
  <c r="J9" i="45"/>
  <c r="J10" i="45"/>
  <c r="J11" i="45"/>
  <c r="J12" i="45"/>
  <c r="J13" i="45"/>
  <c r="J14" i="45"/>
  <c r="J15" i="45"/>
  <c r="J16" i="45"/>
  <c r="J17" i="45"/>
  <c r="J8" i="45"/>
  <c r="I73" i="45"/>
  <c r="I72" i="45"/>
  <c r="I8" i="45"/>
  <c r="I7" i="45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7" i="14"/>
  <c r="H57" i="26"/>
  <c r="H55" i="26"/>
  <c r="H54" i="26"/>
  <c r="H53" i="26"/>
  <c r="H52" i="26"/>
  <c r="H51" i="26"/>
  <c r="H50" i="26"/>
  <c r="H49" i="26"/>
  <c r="H48" i="26"/>
  <c r="H47" i="26"/>
  <c r="H46" i="26"/>
  <c r="H45" i="26"/>
  <c r="H44" i="26"/>
  <c r="H43" i="26"/>
  <c r="H42" i="26"/>
  <c r="H41" i="26"/>
  <c r="H40" i="26"/>
  <c r="H39" i="26"/>
  <c r="H38" i="26"/>
  <c r="H37" i="26"/>
  <c r="H36" i="26"/>
  <c r="H35" i="26"/>
  <c r="H34" i="26"/>
  <c r="H33" i="26"/>
  <c r="H32" i="26"/>
  <c r="H31" i="26"/>
  <c r="H30" i="26"/>
  <c r="H29" i="26"/>
  <c r="H28" i="26"/>
  <c r="H27" i="26"/>
  <c r="H26" i="26"/>
  <c r="H25" i="26"/>
  <c r="H24" i="26"/>
  <c r="H23" i="26"/>
  <c r="H22" i="26"/>
  <c r="H21" i="26"/>
  <c r="H20" i="26"/>
  <c r="H19" i="26"/>
  <c r="H18" i="26"/>
  <c r="H17" i="26"/>
  <c r="H16" i="26"/>
  <c r="H15" i="26"/>
  <c r="H14" i="26"/>
  <c r="H13" i="26"/>
  <c r="H12" i="26"/>
  <c r="H11" i="26"/>
  <c r="H10" i="26"/>
  <c r="H9" i="26"/>
  <c r="H8" i="26"/>
  <c r="H7" i="26"/>
  <c r="H71" i="26"/>
  <c r="H72" i="26"/>
  <c r="H73" i="26"/>
  <c r="H74" i="26"/>
  <c r="H75" i="26"/>
  <c r="H76" i="26"/>
  <c r="H77" i="26"/>
  <c r="H78" i="26"/>
  <c r="H79" i="26"/>
  <c r="H80" i="26"/>
  <c r="H81" i="26"/>
  <c r="H82" i="26"/>
  <c r="H83" i="26"/>
  <c r="H84" i="26"/>
  <c r="H85" i="26"/>
  <c r="H86" i="26"/>
  <c r="H87" i="26"/>
  <c r="H88" i="26"/>
  <c r="H89" i="26"/>
  <c r="H90" i="26"/>
  <c r="H91" i="26"/>
  <c r="H92" i="26"/>
  <c r="H93" i="26"/>
  <c r="H94" i="26"/>
  <c r="H95" i="26"/>
  <c r="H96" i="26"/>
  <c r="H97" i="26"/>
  <c r="H98" i="26"/>
  <c r="H99" i="26"/>
  <c r="H100" i="26"/>
  <c r="H101" i="26"/>
  <c r="H102" i="26"/>
  <c r="H103" i="26"/>
  <c r="H104" i="26"/>
  <c r="H105" i="26"/>
  <c r="H106" i="26"/>
  <c r="H107" i="26"/>
  <c r="H108" i="26"/>
  <c r="H109" i="26"/>
  <c r="H110" i="26"/>
  <c r="H111" i="26"/>
  <c r="H112" i="26"/>
  <c r="H113" i="26"/>
  <c r="H114" i="26"/>
  <c r="H115" i="26"/>
  <c r="H116" i="26"/>
  <c r="H117" i="26"/>
  <c r="H118" i="26"/>
  <c r="H120" i="26"/>
  <c r="H70" i="26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18" i="11"/>
  <c r="H19" i="11"/>
  <c r="H17" i="11"/>
  <c r="H16" i="11"/>
  <c r="H10" i="11"/>
  <c r="H14" i="11"/>
  <c r="H9" i="11"/>
  <c r="J67" i="18"/>
  <c r="I67" i="18"/>
  <c r="I66" i="18"/>
  <c r="J61" i="18"/>
  <c r="J60" i="18" s="1"/>
  <c r="J49" i="18"/>
  <c r="J48" i="18" s="1"/>
  <c r="I49" i="18"/>
  <c r="I48" i="18"/>
  <c r="I61" i="18"/>
  <c r="I60" i="18"/>
  <c r="J37" i="18"/>
  <c r="I37" i="18"/>
  <c r="I36" i="18"/>
  <c r="J34" i="18"/>
  <c r="J35" i="18"/>
  <c r="J33" i="18"/>
  <c r="I35" i="18"/>
  <c r="I34" i="18"/>
  <c r="I33" i="18"/>
  <c r="I32" i="18"/>
  <c r="J28" i="18"/>
  <c r="J27" i="18" s="1"/>
  <c r="I27" i="18"/>
  <c r="J23" i="18"/>
  <c r="J19" i="18"/>
  <c r="J20" i="18"/>
  <c r="J18" i="18"/>
  <c r="J14" i="18"/>
  <c r="J15" i="18"/>
  <c r="J13" i="18"/>
  <c r="I30" i="18"/>
  <c r="I29" i="18"/>
  <c r="I28" i="18"/>
  <c r="I23" i="18"/>
  <c r="I22" i="18"/>
  <c r="I20" i="18"/>
  <c r="I19" i="18"/>
  <c r="I18" i="18"/>
  <c r="I17" i="18"/>
  <c r="I15" i="18"/>
  <c r="I14" i="18"/>
  <c r="I13" i="18"/>
  <c r="I12" i="18"/>
  <c r="J17" i="18" l="1"/>
  <c r="H12" i="21" l="1"/>
  <c r="H11" i="21"/>
  <c r="H8" i="21"/>
  <c r="H7" i="21"/>
  <c r="D58" i="28" l="1"/>
  <c r="D57" i="28"/>
  <c r="D56" i="28"/>
  <c r="D55" i="28"/>
  <c r="D54" i="28"/>
  <c r="D53" i="28"/>
  <c r="D52" i="28"/>
  <c r="D51" i="28"/>
  <c r="D50" i="28"/>
  <c r="D49" i="28"/>
  <c r="D48" i="28"/>
  <c r="D47" i="28"/>
  <c r="D46" i="28"/>
  <c r="D45" i="28"/>
  <c r="D44" i="28"/>
  <c r="D43" i="28"/>
  <c r="D42" i="28"/>
  <c r="D41" i="28"/>
  <c r="D40" i="28"/>
  <c r="D39" i="28"/>
  <c r="D38" i="28"/>
  <c r="D37" i="28"/>
  <c r="D36" i="28"/>
  <c r="D35" i="28"/>
  <c r="D34" i="28"/>
  <c r="D33" i="28"/>
  <c r="D32" i="28"/>
  <c r="D31" i="28"/>
  <c r="D30" i="28"/>
  <c r="D29" i="28"/>
  <c r="D28" i="28"/>
  <c r="D27" i="28"/>
  <c r="D26" i="28"/>
  <c r="D25" i="28"/>
  <c r="D24" i="28"/>
  <c r="D23" i="28"/>
  <c r="D22" i="28"/>
  <c r="D21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D8" i="28"/>
  <c r="C6" i="28"/>
  <c r="E53" i="28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C6" i="29"/>
  <c r="B6" i="29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D6" i="1"/>
  <c r="C6" i="1"/>
  <c r="F53" i="1" s="1"/>
  <c r="G53" i="1" l="1"/>
  <c r="E6" i="3"/>
  <c r="D6" i="28"/>
  <c r="E53" i="29"/>
  <c r="F53" i="29" s="1"/>
  <c r="E16" i="28"/>
  <c r="E32" i="28"/>
  <c r="E43" i="29"/>
  <c r="F43" i="29" s="1"/>
  <c r="E16" i="29"/>
  <c r="F16" i="29" s="1"/>
  <c r="E32" i="29"/>
  <c r="F32" i="29" s="1"/>
  <c r="E48" i="29"/>
  <c r="F48" i="29" s="1"/>
  <c r="D6" i="29"/>
  <c r="E11" i="29"/>
  <c r="F11" i="29" s="1"/>
  <c r="E27" i="29"/>
  <c r="F27" i="29" s="1"/>
  <c r="F11" i="1"/>
  <c r="G11" i="1" s="1"/>
  <c r="F43" i="1"/>
  <c r="G43" i="1" s="1"/>
  <c r="F16" i="1"/>
  <c r="G16" i="1" s="1"/>
  <c r="F32" i="1"/>
  <c r="G32" i="1" s="1"/>
  <c r="F48" i="1"/>
  <c r="G48" i="1" s="1"/>
  <c r="F27" i="1"/>
  <c r="G27" i="1" s="1"/>
  <c r="E48" i="28"/>
  <c r="E11" i="28"/>
  <c r="E27" i="28"/>
  <c r="E43" i="28"/>
  <c r="E22" i="28"/>
  <c r="E38" i="28"/>
  <c r="E54" i="28"/>
  <c r="E17" i="28"/>
  <c r="E33" i="28"/>
  <c r="E49" i="28"/>
  <c r="E12" i="28"/>
  <c r="E28" i="28"/>
  <c r="E44" i="28"/>
  <c r="E23" i="28"/>
  <c r="E39" i="28"/>
  <c r="E55" i="28"/>
  <c r="E18" i="28"/>
  <c r="E34" i="28"/>
  <c r="E50" i="28"/>
  <c r="E13" i="28"/>
  <c r="E29" i="28"/>
  <c r="E45" i="28"/>
  <c r="E8" i="28"/>
  <c r="E24" i="28"/>
  <c r="E40" i="28"/>
  <c r="E56" i="28"/>
  <c r="E19" i="28"/>
  <c r="E35" i="28"/>
  <c r="E51" i="28"/>
  <c r="E14" i="28"/>
  <c r="E30" i="28"/>
  <c r="E46" i="28"/>
  <c r="E9" i="28"/>
  <c r="E25" i="28"/>
  <c r="E41" i="28"/>
  <c r="E57" i="28"/>
  <c r="E20" i="28"/>
  <c r="E36" i="28"/>
  <c r="E52" i="28"/>
  <c r="E15" i="28"/>
  <c r="E31" i="28"/>
  <c r="E47" i="28"/>
  <c r="E10" i="28"/>
  <c r="E26" i="28"/>
  <c r="E42" i="28"/>
  <c r="E58" i="28"/>
  <c r="E21" i="28"/>
  <c r="E37" i="28"/>
  <c r="E17" i="29"/>
  <c r="F17" i="29" s="1"/>
  <c r="E33" i="29"/>
  <c r="F33" i="29" s="1"/>
  <c r="E49" i="29"/>
  <c r="F49" i="29" s="1"/>
  <c r="E22" i="29"/>
  <c r="F22" i="29" s="1"/>
  <c r="E38" i="29"/>
  <c r="F38" i="29" s="1"/>
  <c r="E54" i="29"/>
  <c r="F54" i="29" s="1"/>
  <c r="E12" i="29"/>
  <c r="F12" i="29" s="1"/>
  <c r="E28" i="29"/>
  <c r="F28" i="29" s="1"/>
  <c r="E44" i="29"/>
  <c r="F44" i="29" s="1"/>
  <c r="E23" i="29"/>
  <c r="F23" i="29" s="1"/>
  <c r="E39" i="29"/>
  <c r="F39" i="29" s="1"/>
  <c r="E55" i="29"/>
  <c r="F55" i="29" s="1"/>
  <c r="E50" i="29"/>
  <c r="F50" i="29" s="1"/>
  <c r="E18" i="29"/>
  <c r="F18" i="29" s="1"/>
  <c r="E13" i="29"/>
  <c r="F13" i="29" s="1"/>
  <c r="E29" i="29"/>
  <c r="F29" i="29" s="1"/>
  <c r="E45" i="29"/>
  <c r="F45" i="29" s="1"/>
  <c r="E8" i="29"/>
  <c r="E24" i="29"/>
  <c r="F24" i="29" s="1"/>
  <c r="E40" i="29"/>
  <c r="F40" i="29" s="1"/>
  <c r="E56" i="29"/>
  <c r="F56" i="29" s="1"/>
  <c r="E34" i="29"/>
  <c r="F34" i="29" s="1"/>
  <c r="E19" i="29"/>
  <c r="F19" i="29" s="1"/>
  <c r="E35" i="29"/>
  <c r="F35" i="29" s="1"/>
  <c r="E51" i="29"/>
  <c r="F51" i="29" s="1"/>
  <c r="E30" i="29"/>
  <c r="F30" i="29" s="1"/>
  <c r="E9" i="29"/>
  <c r="F9" i="29" s="1"/>
  <c r="E25" i="29"/>
  <c r="F25" i="29" s="1"/>
  <c r="E41" i="29"/>
  <c r="F41" i="29" s="1"/>
  <c r="E57" i="29"/>
  <c r="F57" i="29" s="1"/>
  <c r="E14" i="29"/>
  <c r="F14" i="29" s="1"/>
  <c r="E46" i="29"/>
  <c r="F46" i="29" s="1"/>
  <c r="E20" i="29"/>
  <c r="F20" i="29" s="1"/>
  <c r="E36" i="29"/>
  <c r="F36" i="29" s="1"/>
  <c r="E52" i="29"/>
  <c r="F52" i="29" s="1"/>
  <c r="E15" i="29"/>
  <c r="F15" i="29" s="1"/>
  <c r="E31" i="29"/>
  <c r="F31" i="29" s="1"/>
  <c r="E47" i="29"/>
  <c r="F47" i="29" s="1"/>
  <c r="E10" i="29"/>
  <c r="F10" i="29" s="1"/>
  <c r="E26" i="29"/>
  <c r="F26" i="29" s="1"/>
  <c r="E42" i="29"/>
  <c r="F42" i="29" s="1"/>
  <c r="E58" i="29"/>
  <c r="F58" i="29" s="1"/>
  <c r="E21" i="29"/>
  <c r="F21" i="29" s="1"/>
  <c r="E37" i="29"/>
  <c r="F37" i="29" s="1"/>
  <c r="F54" i="1"/>
  <c r="G54" i="1" s="1"/>
  <c r="F17" i="1"/>
  <c r="G17" i="1" s="1"/>
  <c r="F33" i="1"/>
  <c r="G33" i="1" s="1"/>
  <c r="F49" i="1"/>
  <c r="G49" i="1" s="1"/>
  <c r="F23" i="1"/>
  <c r="G23" i="1" s="1"/>
  <c r="F39" i="1"/>
  <c r="G39" i="1" s="1"/>
  <c r="F55" i="1"/>
  <c r="G55" i="1" s="1"/>
  <c r="F18" i="1"/>
  <c r="G18" i="1" s="1"/>
  <c r="F34" i="1"/>
  <c r="G34" i="1" s="1"/>
  <c r="F50" i="1"/>
  <c r="G50" i="1" s="1"/>
  <c r="F38" i="1"/>
  <c r="G38" i="1" s="1"/>
  <c r="F13" i="1"/>
  <c r="G13" i="1" s="1"/>
  <c r="F29" i="1"/>
  <c r="G29" i="1" s="1"/>
  <c r="F45" i="1"/>
  <c r="G45" i="1" s="1"/>
  <c r="F8" i="1"/>
  <c r="F24" i="1"/>
  <c r="G24" i="1" s="1"/>
  <c r="F40" i="1"/>
  <c r="G40" i="1" s="1"/>
  <c r="F56" i="1"/>
  <c r="G56" i="1" s="1"/>
  <c r="F44" i="1"/>
  <c r="G44" i="1" s="1"/>
  <c r="F19" i="1"/>
  <c r="G19" i="1" s="1"/>
  <c r="F35" i="1"/>
  <c r="G35" i="1" s="1"/>
  <c r="F51" i="1"/>
  <c r="G51" i="1" s="1"/>
  <c r="F14" i="1"/>
  <c r="G14" i="1" s="1"/>
  <c r="F30" i="1"/>
  <c r="G30" i="1" s="1"/>
  <c r="F46" i="1"/>
  <c r="G46" i="1" s="1"/>
  <c r="F28" i="1"/>
  <c r="G28" i="1" s="1"/>
  <c r="F9" i="1"/>
  <c r="G9" i="1" s="1"/>
  <c r="F25" i="1"/>
  <c r="G25" i="1" s="1"/>
  <c r="F41" i="1"/>
  <c r="G41" i="1" s="1"/>
  <c r="F57" i="1"/>
  <c r="G57" i="1" s="1"/>
  <c r="F12" i="1"/>
  <c r="G12" i="1" s="1"/>
  <c r="F20" i="1"/>
  <c r="G20" i="1" s="1"/>
  <c r="F36" i="1"/>
  <c r="G36" i="1" s="1"/>
  <c r="F52" i="1"/>
  <c r="G52" i="1" s="1"/>
  <c r="F22" i="1"/>
  <c r="G22" i="1" s="1"/>
  <c r="E6" i="1"/>
  <c r="F15" i="1"/>
  <c r="G15" i="1" s="1"/>
  <c r="F31" i="1"/>
  <c r="G31" i="1" s="1"/>
  <c r="F47" i="1"/>
  <c r="G47" i="1" s="1"/>
  <c r="F10" i="1"/>
  <c r="G10" i="1" s="1"/>
  <c r="F26" i="1"/>
  <c r="G26" i="1" s="1"/>
  <c r="F42" i="1"/>
  <c r="G42" i="1" s="1"/>
  <c r="F58" i="1"/>
  <c r="G58" i="1" s="1"/>
  <c r="F21" i="1"/>
  <c r="G21" i="1" s="1"/>
  <c r="F37" i="1"/>
  <c r="G37" i="1" s="1"/>
  <c r="F6" i="28" l="1"/>
  <c r="E6" i="28"/>
  <c r="G6" i="3"/>
  <c r="F6" i="3"/>
  <c r="F8" i="29"/>
  <c r="F6" i="29" s="1"/>
  <c r="E6" i="29"/>
  <c r="G8" i="1"/>
  <c r="G6" i="1" s="1"/>
  <c r="F6" i="1"/>
  <c r="J66" i="18" l="1"/>
  <c r="E66" i="45" l="1"/>
  <c r="D83" i="45"/>
  <c r="E83" i="45"/>
  <c r="G83" i="45"/>
  <c r="H83" i="45"/>
  <c r="I83" i="45" s="1"/>
  <c r="F83" i="45" l="1"/>
  <c r="J83" i="45"/>
  <c r="J16" i="18"/>
  <c r="J12" i="18" s="1"/>
  <c r="I16" i="18"/>
  <c r="J107" i="45" l="1"/>
  <c r="H26" i="18" l="1"/>
  <c r="G26" i="18"/>
  <c r="I26" i="18" s="1"/>
  <c r="E26" i="18"/>
  <c r="D26" i="18"/>
  <c r="F26" i="18" l="1"/>
  <c r="J26" i="18"/>
  <c r="J22" i="18" s="1"/>
  <c r="J32" i="18"/>
  <c r="H15" i="11" l="1"/>
  <c r="J36" i="18" l="1"/>
  <c r="F68" i="26" l="1"/>
  <c r="E12" i="2" l="1"/>
  <c r="E20" i="2"/>
  <c r="E13" i="2"/>
  <c r="E18" i="2"/>
  <c r="E19" i="2"/>
  <c r="E14" i="2"/>
  <c r="E17" i="2"/>
  <c r="E16" i="2"/>
  <c r="E15" i="2"/>
  <c r="E10" i="2"/>
  <c r="E11" i="2"/>
  <c r="E9" i="2"/>
  <c r="H130" i="45"/>
  <c r="G130" i="45"/>
  <c r="E130" i="45"/>
  <c r="D130" i="45"/>
  <c r="J96" i="45"/>
  <c r="H95" i="45"/>
  <c r="I95" i="45" s="1"/>
  <c r="G95" i="45"/>
  <c r="E95" i="45"/>
  <c r="F95" i="45" s="1"/>
  <c r="D95" i="45"/>
  <c r="H66" i="45"/>
  <c r="I66" i="45" s="1"/>
  <c r="G66" i="45"/>
  <c r="D66" i="45"/>
  <c r="F66" i="45" s="1"/>
  <c r="H30" i="45"/>
  <c r="G30" i="45"/>
  <c r="E30" i="45"/>
  <c r="D30" i="45"/>
  <c r="H18" i="45"/>
  <c r="G18" i="45"/>
  <c r="E18" i="45"/>
  <c r="D18" i="45"/>
  <c r="F18" i="45" l="1"/>
  <c r="F30" i="45"/>
  <c r="I130" i="45"/>
  <c r="I30" i="45"/>
  <c r="F130" i="45"/>
  <c r="I18" i="45"/>
  <c r="J66" i="45"/>
  <c r="J55" i="45" s="1"/>
  <c r="J42" i="45"/>
  <c r="J31" i="45" s="1"/>
  <c r="J108" i="45"/>
  <c r="J18" i="45"/>
  <c r="J7" i="45" s="1"/>
  <c r="J54" i="45"/>
  <c r="J43" i="45" s="1"/>
  <c r="J95" i="45"/>
  <c r="J84" i="45" s="1"/>
  <c r="J130" i="45"/>
  <c r="J119" i="45" s="1"/>
  <c r="J30" i="45"/>
  <c r="J19" i="45" s="1"/>
  <c r="J72" i="45"/>
  <c r="E5" i="16" l="1"/>
  <c r="E7" i="2" l="1"/>
  <c r="E28" i="2" l="1"/>
  <c r="E32" i="2"/>
  <c r="E33" i="2"/>
  <c r="E25" i="2"/>
  <c r="E34" i="2"/>
  <c r="E30" i="2"/>
  <c r="E22" i="2" l="1"/>
  <c r="D6" i="19"/>
  <c r="E37" i="2"/>
  <c r="H8" i="11" l="1"/>
  <c r="E41" i="2" l="1"/>
  <c r="E45" i="2"/>
  <c r="E44" i="2"/>
  <c r="E47" i="2"/>
  <c r="E50" i="2"/>
  <c r="E48" i="2"/>
  <c r="E49" i="2"/>
  <c r="E43" i="2"/>
  <c r="E46" i="2"/>
  <c r="E40" i="2"/>
  <c r="E42" i="2"/>
  <c r="E39" i="2" l="1"/>
  <c r="F5" i="14"/>
  <c r="H36" i="14" l="1"/>
  <c r="H37" i="14"/>
  <c r="H53" i="14"/>
  <c r="H28" i="14"/>
  <c r="H16" i="14"/>
  <c r="H39" i="14"/>
  <c r="H27" i="14"/>
  <c r="H38" i="14"/>
  <c r="H54" i="14"/>
  <c r="H29" i="14"/>
  <c r="H7" i="14"/>
  <c r="H55" i="14"/>
  <c r="H30" i="14"/>
  <c r="H19" i="14"/>
  <c r="H15" i="14"/>
  <c r="H40" i="14"/>
  <c r="H56" i="14"/>
  <c r="H31" i="14"/>
  <c r="H17" i="14"/>
  <c r="H35" i="14"/>
  <c r="H41" i="14"/>
  <c r="H57" i="14"/>
  <c r="H32" i="14"/>
  <c r="H42" i="14"/>
  <c r="H33" i="14"/>
  <c r="H52" i="14"/>
  <c r="H43" i="14"/>
  <c r="H18" i="14"/>
  <c r="H34" i="14"/>
  <c r="H44" i="14"/>
  <c r="H45" i="14"/>
  <c r="H20" i="14"/>
  <c r="H8" i="14"/>
  <c r="H46" i="14"/>
  <c r="H21" i="14"/>
  <c r="H9" i="14"/>
  <c r="H51" i="14"/>
  <c r="H47" i="14"/>
  <c r="H22" i="14"/>
  <c r="H10" i="14"/>
  <c r="H48" i="14"/>
  <c r="H23" i="14"/>
  <c r="H11" i="14"/>
  <c r="H25" i="14"/>
  <c r="H14" i="14"/>
  <c r="H49" i="14"/>
  <c r="H24" i="14"/>
  <c r="H12" i="14"/>
  <c r="H50" i="14"/>
  <c r="H13" i="14"/>
  <c r="H26" i="14"/>
  <c r="F5" i="16" l="1"/>
  <c r="G5" i="16" s="1"/>
  <c r="H42" i="16" l="1"/>
  <c r="H11" i="16"/>
  <c r="H27" i="16"/>
  <c r="H43" i="16"/>
  <c r="H12" i="16"/>
  <c r="H28" i="16"/>
  <c r="H31" i="16"/>
  <c r="H44" i="16"/>
  <c r="H13" i="16"/>
  <c r="H29" i="16"/>
  <c r="H45" i="16"/>
  <c r="H14" i="16"/>
  <c r="H30" i="16"/>
  <c r="H15" i="16"/>
  <c r="H47" i="16"/>
  <c r="H16" i="16"/>
  <c r="H32" i="16"/>
  <c r="H49" i="16"/>
  <c r="H18" i="16"/>
  <c r="H34" i="16"/>
  <c r="H19" i="16"/>
  <c r="H48" i="16"/>
  <c r="H17" i="16"/>
  <c r="H33" i="16"/>
  <c r="H50" i="16"/>
  <c r="H35" i="16"/>
  <c r="H51" i="16"/>
  <c r="H20" i="16"/>
  <c r="H8" i="16"/>
  <c r="H36" i="16"/>
  <c r="H52" i="16"/>
  <c r="H21" i="16"/>
  <c r="H9" i="16"/>
  <c r="H46" i="16"/>
  <c r="H37" i="16"/>
  <c r="H53" i="16"/>
  <c r="H22" i="16"/>
  <c r="H10" i="16"/>
  <c r="H39" i="16"/>
  <c r="H38" i="16"/>
  <c r="H54" i="16"/>
  <c r="H23" i="16"/>
  <c r="H7" i="16"/>
  <c r="H55" i="16"/>
  <c r="H24" i="16"/>
  <c r="H40" i="16"/>
  <c r="H56" i="16"/>
  <c r="H25" i="16"/>
  <c r="H41" i="16"/>
  <c r="H57" i="16"/>
  <c r="H26" i="16"/>
  <c r="H5" i="16" l="1"/>
  <c r="G67" i="27" l="1"/>
  <c r="F67" i="27"/>
  <c r="H67" i="27" l="1"/>
  <c r="E5" i="14"/>
  <c r="G5" i="14" s="1"/>
  <c r="H5" i="14" l="1"/>
  <c r="G68" i="26" l="1"/>
  <c r="H68" i="26" s="1"/>
  <c r="F6" i="11" l="1"/>
  <c r="G6" i="11"/>
  <c r="H6" i="11" l="1"/>
</calcChain>
</file>

<file path=xl/sharedStrings.xml><?xml version="1.0" encoding="utf-8"?>
<sst xmlns="http://schemas.openxmlformats.org/spreadsheetml/2006/main" count="1631" uniqueCount="379">
  <si>
    <t xml:space="preserve"> </t>
  </si>
  <si>
    <t>Cuadro</t>
  </si>
  <si>
    <t xml:space="preserve">Descripción </t>
  </si>
  <si>
    <t>BALANZA COMERCIAL</t>
  </si>
  <si>
    <t>Descripcion</t>
  </si>
  <si>
    <t>Subpartida Nacional</t>
  </si>
  <si>
    <t>Total Exportaciones</t>
  </si>
  <si>
    <t>Exportaciones Tradicionales</t>
  </si>
  <si>
    <t>País destino</t>
  </si>
  <si>
    <t>0901119000</t>
  </si>
  <si>
    <t>0806100000</t>
  </si>
  <si>
    <t>0804502000</t>
  </si>
  <si>
    <t>0709200000</t>
  </si>
  <si>
    <t>0803901100</t>
  </si>
  <si>
    <t>Peso Neto (t)</t>
  </si>
  <si>
    <t>C.84</t>
  </si>
  <si>
    <t>C.85</t>
  </si>
  <si>
    <t>Subpartida 
Nacional</t>
  </si>
  <si>
    <t>Otros</t>
  </si>
  <si>
    <t>DESCRIPCIÓN</t>
  </si>
  <si>
    <t xml:space="preserve">Fuente: Superintendencia Nacional de Aduanas y de Administración Tributaria </t>
  </si>
  <si>
    <t>PRODUCTOS EXPORTADOS</t>
  </si>
  <si>
    <t>sigue…</t>
  </si>
  <si>
    <t>País de origen</t>
  </si>
  <si>
    <t>País</t>
  </si>
  <si>
    <t xml:space="preserve">Exportaciones </t>
  </si>
  <si>
    <t>Importaciones</t>
  </si>
  <si>
    <t>Exportación e importación</t>
  </si>
  <si>
    <t>Variables</t>
  </si>
  <si>
    <t>Variación</t>
  </si>
  <si>
    <t/>
  </si>
  <si>
    <t>Subpartida
 nacional</t>
  </si>
  <si>
    <t>Var.</t>
  </si>
  <si>
    <t>%</t>
  </si>
  <si>
    <t>1006300000</t>
  </si>
  <si>
    <t>2309909000</t>
  </si>
  <si>
    <t>C.74</t>
  </si>
  <si>
    <t>C.75</t>
  </si>
  <si>
    <t>C.76</t>
  </si>
  <si>
    <t>C.77</t>
  </si>
  <si>
    <t>C.78</t>
  </si>
  <si>
    <t>C.79</t>
  </si>
  <si>
    <t xml:space="preserve">Balanza Comercial </t>
  </si>
  <si>
    <t xml:space="preserve">Comercio Externo </t>
  </si>
  <si>
    <r>
      <t>r</t>
    </r>
    <r>
      <rPr>
        <sz val="6"/>
        <rFont val="Arial Narrow"/>
        <family val="2"/>
      </rPr>
      <t xml:space="preserve"> revisada</t>
    </r>
  </si>
  <si>
    <t xml:space="preserve">Total </t>
  </si>
  <si>
    <t>C.80</t>
  </si>
  <si>
    <t>C.81</t>
  </si>
  <si>
    <t>C.82</t>
  </si>
  <si>
    <t>C.83</t>
  </si>
  <si>
    <t xml:space="preserve">Exportaciones          </t>
    <phoneticPr fontId="8" type="noConversion"/>
  </si>
  <si>
    <t xml:space="preserve">Importaciones </t>
    <phoneticPr fontId="8" type="noConversion"/>
  </si>
  <si>
    <t>PRODUCTOS IMPORTADOS</t>
  </si>
  <si>
    <t>Exportaciones No Tradicionales</t>
  </si>
  <si>
    <t>Masa Neta (t)</t>
  </si>
  <si>
    <t>Valor CIF (Miles USD)</t>
  </si>
  <si>
    <t>Valor FOB (Miles USD)</t>
  </si>
  <si>
    <t>Subpartida Nacional</t>
    <phoneticPr fontId="3" type="noConversion"/>
  </si>
  <si>
    <t xml:space="preserve">         (Peso Neto toneladas)</t>
    <phoneticPr fontId="11" type="noConversion"/>
  </si>
  <si>
    <t xml:space="preserve">          (Valor FOB Miles USD)</t>
    <phoneticPr fontId="11" type="noConversion"/>
  </si>
  <si>
    <t>Descripción/País Destino</t>
    <phoneticPr fontId="3" type="noConversion"/>
  </si>
  <si>
    <t>0811909100</t>
  </si>
  <si>
    <t>Descripción/País Origen</t>
  </si>
  <si>
    <t>0804400000</t>
  </si>
  <si>
    <t>1008509000</t>
  </si>
  <si>
    <t>1701140000</t>
  </si>
  <si>
    <t>1701999000</t>
  </si>
  <si>
    <t>0805299000</t>
  </si>
  <si>
    <t>0810400000</t>
  </si>
  <si>
    <t>1801001900</t>
  </si>
  <si>
    <t>Estados Unidos</t>
  </si>
  <si>
    <t>España</t>
  </si>
  <si>
    <t>Inglaterra</t>
  </si>
  <si>
    <t>Ecuador</t>
  </si>
  <si>
    <t>Alemania</t>
  </si>
  <si>
    <t>Hong Kong</t>
  </si>
  <si>
    <t>Bélgica</t>
  </si>
  <si>
    <t>Corea del Sur</t>
  </si>
  <si>
    <t>China</t>
  </si>
  <si>
    <t>Guatemala</t>
  </si>
  <si>
    <t>Nueva Zelanda</t>
  </si>
  <si>
    <t>Chile</t>
  </si>
  <si>
    <t>Uruguay</t>
  </si>
  <si>
    <t>Paraguay</t>
  </si>
  <si>
    <t>Brasil</t>
  </si>
  <si>
    <t>Canadá</t>
  </si>
  <si>
    <t>Bolivia</t>
  </si>
  <si>
    <t>Argentina</t>
  </si>
  <si>
    <t>0810909000</t>
  </si>
  <si>
    <t>2005600000</t>
  </si>
  <si>
    <t>0904211090</t>
  </si>
  <si>
    <t>0811909900</t>
  </si>
  <si>
    <t>2005991000</t>
  </si>
  <si>
    <t>2207100000</t>
  </si>
  <si>
    <t>2005999000</t>
  </si>
  <si>
    <t>0910110000</t>
  </si>
  <si>
    <t>2001909000</t>
  </si>
  <si>
    <t>0402911000</t>
  </si>
  <si>
    <t>1905310000</t>
  </si>
  <si>
    <t>2009892000</t>
  </si>
  <si>
    <t>1804001200</t>
  </si>
  <si>
    <t>0703100000</t>
  </si>
  <si>
    <t>1905901000</t>
  </si>
  <si>
    <t>1511100000</t>
  </si>
  <si>
    <t>0801220000</t>
  </si>
  <si>
    <t>2005700000</t>
  </si>
  <si>
    <t>3203002100</t>
  </si>
  <si>
    <t>1404902000</t>
  </si>
  <si>
    <t>2008999000</t>
  </si>
  <si>
    <t>2106902900</t>
  </si>
  <si>
    <t>1801002000</t>
  </si>
  <si>
    <t>1805000000</t>
  </si>
  <si>
    <t>0708100000</t>
  </si>
  <si>
    <t>1806900000</t>
  </si>
  <si>
    <t>1804001100</t>
  </si>
  <si>
    <t>1803100000</t>
  </si>
  <si>
    <t>2106907900</t>
  </si>
  <si>
    <t>2309902000</t>
  </si>
  <si>
    <t>1511900000</t>
  </si>
  <si>
    <t>Colombia</t>
  </si>
  <si>
    <t>Rusia</t>
  </si>
  <si>
    <t>Francia</t>
  </si>
  <si>
    <t>Italia</t>
  </si>
  <si>
    <t>Australia</t>
  </si>
  <si>
    <t>Indonesia</t>
  </si>
  <si>
    <t>Polonia</t>
  </si>
  <si>
    <t>Suecia</t>
  </si>
  <si>
    <t>Dinamarca</t>
  </si>
  <si>
    <t>Puerto Rico</t>
  </si>
  <si>
    <t>Costa Rica</t>
  </si>
  <si>
    <t>Tailandia</t>
  </si>
  <si>
    <t>Honduras</t>
  </si>
  <si>
    <t>Portugal</t>
  </si>
  <si>
    <t>El Salvador</t>
  </si>
  <si>
    <t>Arabia Saudita</t>
  </si>
  <si>
    <t>Nicaragua</t>
  </si>
  <si>
    <t>2203000000</t>
  </si>
  <si>
    <t>2202990000</t>
  </si>
  <si>
    <t>India</t>
  </si>
  <si>
    <t>Sri Lanka</t>
  </si>
  <si>
    <t>Singapur</t>
  </si>
  <si>
    <t>Suiza</t>
  </si>
  <si>
    <t>Grecia</t>
  </si>
  <si>
    <t>PAÍSES CON LOS QUE REGISTRA MAYOR SUPERÁVIT</t>
  </si>
  <si>
    <t>PAÍSES CON LOS QUE REGISTRA MENOR  DÉFICIT</t>
  </si>
  <si>
    <t>1005901100</t>
  </si>
  <si>
    <t>1001991000</t>
  </si>
  <si>
    <t>2304000000</t>
  </si>
  <si>
    <t>1507100000</t>
  </si>
  <si>
    <t>1201900000</t>
  </si>
  <si>
    <t>2106909000</t>
  </si>
  <si>
    <t>0402211900</t>
  </si>
  <si>
    <t>1507909000</t>
  </si>
  <si>
    <t>0402109000</t>
  </si>
  <si>
    <t>2207200010</t>
  </si>
  <si>
    <t>0405902000</t>
  </si>
  <si>
    <t>0713409000</t>
  </si>
  <si>
    <t>1001190000</t>
  </si>
  <si>
    <t>0808100000</t>
  </si>
  <si>
    <t>2101110000</t>
  </si>
  <si>
    <t>5201002000</t>
  </si>
  <si>
    <t>0602200000</t>
  </si>
  <si>
    <t>2309109000</t>
  </si>
  <si>
    <t>4407119000</t>
  </si>
  <si>
    <t>1003900000</t>
  </si>
  <si>
    <t>0207140090</t>
  </si>
  <si>
    <t>2204210000</t>
  </si>
  <si>
    <t>0713109020</t>
  </si>
  <si>
    <t>1901909000</t>
  </si>
  <si>
    <t>1005100000</t>
  </si>
  <si>
    <t>0906110000</t>
  </si>
  <si>
    <t>1208100000</t>
  </si>
  <si>
    <t>5201003000</t>
  </si>
  <si>
    <t>1704901000</t>
  </si>
  <si>
    <t>1108130000</t>
  </si>
  <si>
    <t>0811109000</t>
  </si>
  <si>
    <t>1703100000</t>
  </si>
  <si>
    <t>0805502200</t>
  </si>
  <si>
    <t>0703209000</t>
  </si>
  <si>
    <t>1804001300</t>
  </si>
  <si>
    <t>México</t>
  </si>
  <si>
    <t>Japón</t>
  </si>
  <si>
    <t>Panamá</t>
  </si>
  <si>
    <t>Haití</t>
  </si>
  <si>
    <t>República Dominicana</t>
  </si>
  <si>
    <t>Zonas Francas del Perú</t>
  </si>
  <si>
    <t>2301109000</t>
  </si>
  <si>
    <t>0207140021</t>
  </si>
  <si>
    <t>2004100000</t>
  </si>
  <si>
    <t>0207120000</t>
  </si>
  <si>
    <t>1404909090</t>
  </si>
  <si>
    <t>0206290000</t>
  </si>
  <si>
    <t>5201001000</t>
  </si>
  <si>
    <t>2101120000</t>
  </si>
  <si>
    <t>Turquía</t>
  </si>
  <si>
    <t>Sudáfrica</t>
  </si>
  <si>
    <t>1209919000</t>
  </si>
  <si>
    <t>1512111000</t>
  </si>
  <si>
    <t>Trigo s/m</t>
  </si>
  <si>
    <t>1514110000</t>
  </si>
  <si>
    <t>1804002000</t>
  </si>
  <si>
    <t>3301130000</t>
  </si>
  <si>
    <t>4101200000</t>
  </si>
  <si>
    <t>Emiratos Árabes Unidos</t>
  </si>
  <si>
    <t>Uvas frescas</t>
  </si>
  <si>
    <t>Mangos y mangostanes, frescos o secos</t>
  </si>
  <si>
    <t>Jengibre sin triturar ni pulverizar</t>
  </si>
  <si>
    <t>Cebollas y chalotes, frescos o refrigerados</t>
  </si>
  <si>
    <t>Galletas saladas o aromatizadas</t>
  </si>
  <si>
    <t>Aceite de palma en bruto</t>
  </si>
  <si>
    <t>Aceitunas preparadas o conservadas, sin congelar</t>
  </si>
  <si>
    <t>Cacao en grano, entero o partido, tostado</t>
  </si>
  <si>
    <t>Pasta de cacao sin desgrasar</t>
  </si>
  <si>
    <t>Manzanas frescas</t>
  </si>
  <si>
    <t>Lentejas excepto para la siembra</t>
  </si>
  <si>
    <t>Arvejas partidas excepto para la siembra</t>
  </si>
  <si>
    <t>Carnes y despojos comestibles de gallo o gallina sin trocear, congelados</t>
  </si>
  <si>
    <t>Malasia</t>
  </si>
  <si>
    <t>Irlanda</t>
  </si>
  <si>
    <t>Vietnam</t>
  </si>
  <si>
    <t>Holanda</t>
  </si>
  <si>
    <t>Diciembre</t>
  </si>
  <si>
    <t>República Checa</t>
  </si>
  <si>
    <t xml:space="preserve">Taiwán </t>
  </si>
  <si>
    <t>Grano de soya</t>
  </si>
  <si>
    <t>2005993110</t>
  </si>
  <si>
    <t>.</t>
  </si>
  <si>
    <t>Costa de Marfil</t>
  </si>
  <si>
    <t>Paltas, frescas o secas</t>
  </si>
  <si>
    <t>Mango, sin cocer o cocidos en agua o vapor, congelados</t>
  </si>
  <si>
    <t>Demás paprika secos, sin triturar ni pulveriza</t>
  </si>
  <si>
    <t>Las demás azúcares de caña o remolacha refinados en estado sólido</t>
  </si>
  <si>
    <t>Las demás semillas de hortalizas</t>
  </si>
  <si>
    <t>Los demás complementos y suplementos alimenticios</t>
  </si>
  <si>
    <t>Los demás chocolate y demás preparaciones alimenticias que contengan cacao</t>
  </si>
  <si>
    <t>Melaza de caña</t>
  </si>
  <si>
    <t>Bombones, caramelos, confites y pastillas</t>
  </si>
  <si>
    <t>Cerveza de malta</t>
  </si>
  <si>
    <t>Los demás harina, polvo y «pellets», de carne o despojos, impropios para la alimentación humana</t>
  </si>
  <si>
    <t>Las demás cebada</t>
  </si>
  <si>
    <t>Preparaciones a base de extractos, esencias o concentrados o a base de café</t>
  </si>
  <si>
    <t>Maíz duro amarillo</t>
  </si>
  <si>
    <t>Cuartos traseros sin deshuesar de aves de la especie gallus domesticus</t>
  </si>
  <si>
    <t>Papas preparadas o conservadas, congeladas</t>
  </si>
  <si>
    <t>Extractos, esencias y concentrados de café</t>
  </si>
  <si>
    <t>Aceite de girasol en bruto</t>
  </si>
  <si>
    <t>Aceites esenciales de limón</t>
  </si>
  <si>
    <t>Nueces del brasil sin cascara frescas o secas</t>
  </si>
  <si>
    <t>Premezclas para la alimentación de los animales</t>
  </si>
  <si>
    <t>Maíz para siembra</t>
  </si>
  <si>
    <t>Los demás productos vegetales no expresados ni comprendidos en otra parte</t>
  </si>
  <si>
    <t>Algodón sin cardar ni peinar de longitud de fibra superior a 28.57 mm pero inferior o igual a 34.92 mm</t>
  </si>
  <si>
    <t>Algodón sin cardar ni peinar de longitud de fibra superior a 34.92 mm</t>
  </si>
  <si>
    <t>Grasa y aceite de cacao</t>
  </si>
  <si>
    <t>Las demás madera de pino aserrada o desbastada longitudinalmente, de espesor superior a 6 mm</t>
  </si>
  <si>
    <t>Espárragos, frescos o refrigerados</t>
  </si>
  <si>
    <t>Algodón sin cardar ni peinar de longitud de fibra superior a 22.22 mm pero inferior o igual a 28.57 mm</t>
  </si>
  <si>
    <t>Venezuela</t>
  </si>
  <si>
    <t>Nigeria</t>
  </si>
  <si>
    <t>Noruega</t>
  </si>
  <si>
    <t>C.86</t>
  </si>
  <si>
    <t>C.87</t>
  </si>
  <si>
    <t>C.88</t>
  </si>
  <si>
    <t>C.89</t>
  </si>
  <si>
    <t xml:space="preserve">C.75  PERÚ: BALANZA COMERCIAL AGRARIA POR PRINCIPALES SUBPARTIDAS NACIONALES, </t>
  </si>
  <si>
    <t>Austria</t>
  </si>
  <si>
    <t>C.76  PERÚ: BALANZA COMERCIAL AGRARIA POR PAÍS DESTINO/ORIGEN,</t>
  </si>
  <si>
    <t xml:space="preserve">C.77  PERÚ: EXPORTACIONES AGRARIAS TRADICIONALES Y NO TRADICIONALES POR SUBPARTIDA NACIONAL, </t>
  </si>
  <si>
    <t>Israel</t>
  </si>
  <si>
    <t xml:space="preserve">C.83  PERÚ: EXPORTACIONES AGRARIAS POR SUBPARTIDA NACIONAL SEGÚN PAÍS DESTINO, </t>
  </si>
  <si>
    <t>continúa C.83</t>
  </si>
  <si>
    <t>C.89  PERÚ: IMPORTACIONES AGRARIAS POR SUBPARTIDA NACIONAL SEGÚN PAÍS DE ORIGEN,</t>
  </si>
  <si>
    <t xml:space="preserve">          (Valor FOB Miles USD)</t>
    <phoneticPr fontId="10" type="noConversion"/>
  </si>
  <si>
    <t>Par. %</t>
  </si>
  <si>
    <t>Contribucion PP</t>
  </si>
  <si>
    <t>País de destino</t>
  </si>
  <si>
    <t>Estonia</t>
  </si>
  <si>
    <t>Aceites de nabo o de colza con bajo contenido de ácido erúcico, en bruto</t>
  </si>
  <si>
    <t>Otros productos tradicionales</t>
  </si>
  <si>
    <t>Otros productos no tradicionales</t>
  </si>
  <si>
    <t>2025r</t>
  </si>
  <si>
    <t>2025/ 2024</t>
  </si>
  <si>
    <t>Los demás cacao en grano, entero o partido, crudo</t>
  </si>
  <si>
    <t>Los demás quinua, excepto para siembra</t>
  </si>
  <si>
    <t>Carmín de cochinilla</t>
  </si>
  <si>
    <t>Leche evaporada sin azúcar ni edulcorante</t>
  </si>
  <si>
    <t>Los demás ajos frescos o refrigerados</t>
  </si>
  <si>
    <t>Árboles, arbustos y matas, de frutas o de otros frutos comestibles, incluso injertados</t>
  </si>
  <si>
    <t>Los demás trigo duro, excepto para siembra</t>
  </si>
  <si>
    <t>Café sin tostar, sin descafeinar</t>
  </si>
  <si>
    <t>Alcohol etílico sin desnaturalizar con grado alcohólico &gt;= 80%</t>
  </si>
  <si>
    <t>Variación
2025/2024</t>
  </si>
  <si>
    <t>Demás trozos y despojos, de gallo o gallina, congelados</t>
  </si>
  <si>
    <t>Grasa láctea anhidra (butter oil)</t>
  </si>
  <si>
    <t>Los demás despojos comestibles de la especia bovina, congelados, excepto lengua e hígado</t>
  </si>
  <si>
    <t>C.78  PERÚ: EXPORTACIONES AGRARIAS POR SUBPARTIDA NACIONAL, 2024-2025</t>
  </si>
  <si>
    <t>C.80  PERÚ: EXPORTACIONES AGRARIAS, CONTRIBUCIÓN EN PUNTOS PORCENTUALES POR SUBPARTIDAS NACIONALES, 2024 - 2025</t>
  </si>
  <si>
    <t>C.81  PERÚ: EXPORTACIONES AGRARIAS, CONTRIBUCIÓN EN PUNTOS PORCENTUALES POR PAÍS DE DESTINO, 2024 - 2025</t>
  </si>
  <si>
    <t>Part %
2025</t>
  </si>
  <si>
    <t>Arándanos rojos frescos</t>
  </si>
  <si>
    <t>C.84  PERÚ: IMPORTACIONES AGRARIAS POR SUBPARTIDA NACIONAL, 2024-2025</t>
  </si>
  <si>
    <t>C.85  PERÚ: IMPORTACIONES AGRARIAS POR SUBPARTIDA NACIONAL, 2024-2025  (Valor CIF Miles USD)</t>
  </si>
  <si>
    <t xml:space="preserve">          (Valor CIF Miles USD)</t>
  </si>
  <si>
    <t>C.86  PERÚ: IMPORTACIONES AGRARIAS, CONTRIBUCIÓN EN PUNTOS PORCENTUALES POR SUBPARTIDAS NACIONALES, 2024 - 2025</t>
  </si>
  <si>
    <t>C.87  PERÚ: IMPORTACIONES AGRARIAS, CONTRIBUCIÓN EN PUNTOS PORCENTUALES POR PAÍS DE ORIGEN, 2024 - 2025</t>
  </si>
  <si>
    <t>Aceite de soya en bruto</t>
  </si>
  <si>
    <t>Los demás aceite de soya y sus fracciones, incluso refinado</t>
  </si>
  <si>
    <t>Las demás preparaciones alimenticias</t>
  </si>
  <si>
    <t>Arroz semiblanqueado o blanqueado</t>
  </si>
  <si>
    <t>Alcohol etílico y aguardiente desnaturalizados, de cualquier graduación</t>
  </si>
  <si>
    <t>Leche y nata (crema), en polvo, gránulos o demás formas sólidas</t>
  </si>
  <si>
    <t>Hungría</t>
  </si>
  <si>
    <t xml:space="preserve">Perú: Exportaciones agrarias, contribución en puntos porcentuales por subpartidas nacionales, 2024 – 2025 (Valor FOB Miles USD)	</t>
  </si>
  <si>
    <t xml:space="preserve">Perú: Exportaciones agrarias, contribución en puntos porcentuales por país de destino, 2024 – 2025 (Valor FOB Miles USD)	</t>
  </si>
  <si>
    <t>Los demás cítricos</t>
  </si>
  <si>
    <t>Manteca de cacao índice de acidez &gt; a 1% pero &lt;= a 1.65%</t>
  </si>
  <si>
    <t>Demás frutos frescos</t>
  </si>
  <si>
    <t>Manteca de cacao con un índice de acidez ácido oleico &lt;= 1%</t>
  </si>
  <si>
    <t>Costa De Marfil</t>
  </si>
  <si>
    <t xml:space="preserve">C.79  PERÚ: EXPORTACIONES AGRARIAS POR SUBPARTIDA NACIONAL, 2024-2025 </t>
  </si>
  <si>
    <t>Demás frutas, sin cocer o cocidos, congelados</t>
  </si>
  <si>
    <t>Las demás preparaciones para la alimentación de los animales</t>
  </si>
  <si>
    <t>Elaboración: Ministerio de Desarrollo Agrario y Riego-MIDAGRI</t>
  </si>
  <si>
    <t>Dirección General de Estadística, Seguimiento y Evaluación de Políticas-DEIA</t>
  </si>
  <si>
    <t>Kenia</t>
  </si>
  <si>
    <t xml:space="preserve">      --</t>
  </si>
  <si>
    <t>Perú: Importaciones agrarias, contribución en puntos porcentuales por subpartidas nacionales, 2024 – 2025 (Valor CIF Miles USD)</t>
  </si>
  <si>
    <t>Perú: Importaciones agrarias, contribución en puntos porcentuales por país de origen, 2024 – 2025 (Valor CIF Miles USD)</t>
  </si>
  <si>
    <t>Bulgaria</t>
  </si>
  <si>
    <t xml:space="preserve">            --</t>
  </si>
  <si>
    <t>C.74  PERÚ: EXPORTACIONES E IMPORTACIONES AGRARIAS SEGÚN AÑO, ENERO-DICIEMBRE 2020 - 2025</t>
  </si>
  <si>
    <t xml:space="preserve">          ENERO-DICIEMBRE 2024-2025</t>
  </si>
  <si>
    <t xml:space="preserve">         ENERO-DICIEMBRE 2025</t>
  </si>
  <si>
    <t>Los demás azúcares de caña en estado sólido</t>
  </si>
  <si>
    <t>Cueros y pieles enteros de bovino</t>
  </si>
  <si>
    <t>Alcachofas preparadas o conservadas</t>
  </si>
  <si>
    <t>Bananas incluidos los plátanos frescos</t>
  </si>
  <si>
    <t>Galletas dulces</t>
  </si>
  <si>
    <t>Cacao en polvo sin adición de azúcar</t>
  </si>
  <si>
    <t>Los demás hortalizas, frutas u otros frutos y demás partes comestibles de plantas</t>
  </si>
  <si>
    <t>Pimiento piquillo preparadas o conservadas</t>
  </si>
  <si>
    <t>Demás preparaciones alimenticias de harina, grañones, sémola, almidón, fécula o extracto de malta</t>
  </si>
  <si>
    <t>Espárragos preparados o conservados</t>
  </si>
  <si>
    <t>Jugo de maracuyá, sin fermentar y sin adición de alcohol</t>
  </si>
  <si>
    <t>Demás fresas, sin cocer o cocidos en agua o vapor, congelados</t>
  </si>
  <si>
    <t>Tara en polvo</t>
  </si>
  <si>
    <t>Las demás hortalizas y las mezclas de hortalizas preparadas</t>
  </si>
  <si>
    <t>Los demás aceite de palma y sus fracciones, incluso refinado</t>
  </si>
  <si>
    <t>Manteca de cacao con un índice de acidez superior a 1.65 %</t>
  </si>
  <si>
    <t>Enero-Diciembre</t>
  </si>
  <si>
    <t>Arvejas frescas o refrigeradas</t>
  </si>
  <si>
    <t>Limón tahití frescos o secos</t>
  </si>
  <si>
    <t>Los demás frutas, incluida las mezclas, y otros frutos y demás partes comestibles de plantas</t>
  </si>
  <si>
    <t>Las demás preparaciones compuestas cuyo grado alcohólico &lt;=  0.5 % para elaboración de bebidas</t>
  </si>
  <si>
    <t xml:space="preserve">         ENERO-DICIEMBRE 2024-2025</t>
  </si>
  <si>
    <t>Leche y nata, en polvo, gránulos o demás formas sólidas, contenido de materias grasas &gt;= 26%</t>
  </si>
  <si>
    <t>Harina de soya</t>
  </si>
  <si>
    <t>Los demás alimentos para perros o gatos</t>
  </si>
  <si>
    <t>Los demás vinos; mosto de uva recipientes con capacidad inferior o igual a 2 l</t>
  </si>
  <si>
    <t>Las demás agua, incluidas el agua mineral y la gaseada, con adición de azúcar u otro edulcorante y demás bebidas no alcohólicas</t>
  </si>
  <si>
    <t>Fécula de papa</t>
  </si>
  <si>
    <t>Canela sin triturar ni pulverizar</t>
  </si>
  <si>
    <t>Tortas y residuos sólidos de la extracción del aceite de soya</t>
  </si>
  <si>
    <t>C.88  PERÚ: IMPORTACIONES AGRARIAS POR PAÍS DE ORIGEN,  ENERO-DICIEMBRE 2024 - 2025</t>
  </si>
  <si>
    <t>C.82  PERÚ: EXPORTACIONES AGRARIAS POR PAÍS DESTINO, ENERO-DICIEMBRE 2024 - 2025</t>
  </si>
  <si>
    <t xml:space="preserve"> --</t>
  </si>
  <si>
    <t xml:space="preserve">               --</t>
  </si>
  <si>
    <t>Perú: Exportaciones e Importaciones Agrarias según año,  Enero-Diciembre 2020 - 2025</t>
  </si>
  <si>
    <t>Perú: Balanza comercial agraria por principales subpartida nacional,  Enero-Diciembre 2024 - 2025</t>
  </si>
  <si>
    <t>Perú: Balanza comercial agraria por pais destino/origen,  Enero-Diciembre 2025</t>
  </si>
  <si>
    <t>Perú: Exportaciones agrarias tradicionales y no tradicionales por subpartida nacional,  Enero-Diciembre 2024 - 2025</t>
  </si>
  <si>
    <t>Perú: Exportaciones agrarias por subpartida nacional, 2024 - 2025 (Peso Neto toneladas)</t>
  </si>
  <si>
    <t>Perú: Exportaciones agrarias por subpartida nacional, 2024 - 2025 (Valor FOB Miles USD)</t>
  </si>
  <si>
    <t>Perú: Exportaciones agrarias por país destino,  Enero-Diciembre 2024 - 2025</t>
  </si>
  <si>
    <t>Perú: Exportaciones agrarias por subpartida nacional según país destino,  Enero-Diciembre 2024 - 2025</t>
  </si>
  <si>
    <t xml:space="preserve">Perú: Importaciones agrarias por subpartida nacional,  2024 - 2025 (Peso Neto toneladas) </t>
  </si>
  <si>
    <t xml:space="preserve">Perú: Importaciones agrarias por subpartida nacional,  2024 - 2025 (Valor CIF Miles USD) </t>
  </si>
  <si>
    <t>Perú: Importaciones agrarias por país de origen,  Enero-Diciembre 2024 - 2025</t>
  </si>
  <si>
    <t>Perú: Importaciones agrarias por subpartida nacional según país de origen,  Enero-Diciembre 2024 - 2025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</si>
</sst>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#,##0.0"/>
    <numFmt numFmtId="167" formatCode="General_)"/>
    <numFmt numFmtId="168" formatCode="0_)"/>
    <numFmt numFmtId="169" formatCode="#,##0____"/>
    <numFmt numFmtId="170" formatCode="#,##0____________"/>
    <numFmt numFmtId="171" formatCode="#,##0.0____"/>
    <numFmt numFmtId="172" formatCode="#,##0.0______"/>
    <numFmt numFmtId="173" formatCode="#,##0.0__"/>
    <numFmt numFmtId="174" formatCode="#,##0__"/>
    <numFmt numFmtId="175" formatCode="#,##0________________"/>
    <numFmt numFmtId="176" formatCode="#,##0______"/>
    <numFmt numFmtId="177" formatCode="d/m"/>
    <numFmt numFmtId="178" formatCode="#,##0.0________"/>
    <numFmt numFmtId="179" formatCode="0.0__"/>
    <numFmt numFmtId="180" formatCode="0.0"/>
    <numFmt numFmtId="181" formatCode="0.0%"/>
  </numFmts>
  <fonts count="5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2"/>
      <name val="Helvetic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name val="Helvetica"/>
      <family val="2"/>
    </font>
    <font>
      <sz val="9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vertAlign val="superscript"/>
      <sz val="6"/>
      <name val="Arial Narrow"/>
      <family val="2"/>
    </font>
    <font>
      <sz val="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54"/>
      <name val="Calibri Light"/>
      <family val="2"/>
    </font>
    <font>
      <b/>
      <sz val="13"/>
      <color indexed="54"/>
      <name val="Calibri"/>
      <family val="2"/>
    </font>
    <font>
      <b/>
      <sz val="11"/>
      <color indexed="8"/>
      <name val="Calibri"/>
      <family val="2"/>
    </font>
    <font>
      <sz val="9"/>
      <name val="Arial Narrow"/>
      <family val="2"/>
    </font>
    <font>
      <sz val="9"/>
      <color indexed="64"/>
      <name val="Arial Narrow"/>
      <family val="2"/>
    </font>
    <font>
      <sz val="10"/>
      <name val="Arial Narrow"/>
      <family val="2"/>
    </font>
    <font>
      <b/>
      <sz val="9"/>
      <color indexed="8"/>
      <name val="Arial Narrow"/>
      <family val="2"/>
    </font>
    <font>
      <sz val="6"/>
      <color indexed="8"/>
      <name val="Arial Narrow"/>
      <family val="2"/>
    </font>
    <font>
      <sz val="8"/>
      <name val="Times New Roman"/>
      <family val="1"/>
    </font>
    <font>
      <sz val="9"/>
      <name val="Calibri"/>
      <family val="2"/>
      <scheme val="minor"/>
    </font>
    <font>
      <sz val="14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sz val="10"/>
      <color theme="0"/>
      <name val="Arial Narrow"/>
      <family val="2"/>
    </font>
    <font>
      <sz val="8"/>
      <color theme="0"/>
      <name val="Arial Narrow"/>
      <family val="2"/>
    </font>
    <font>
      <sz val="8"/>
      <color theme="1"/>
      <name val="Calibri"/>
      <family val="2"/>
      <scheme val="minor"/>
    </font>
    <font>
      <sz val="8"/>
      <color rgb="FFFF0000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sz val="8"/>
      <name val="Tms Rmn"/>
    </font>
    <font>
      <sz val="6"/>
      <color theme="1"/>
      <name val="Arial Narrow"/>
      <family val="2"/>
    </font>
  </fonts>
  <fills count="21">
    <fill>
      <patternFill patternType="none"/>
    </fill>
    <fill>
      <patternFill patternType="gray125"/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rgb="FFFEF4C2"/>
        <bgColor indexed="64"/>
      </patternFill>
    </fill>
    <fill>
      <patternFill patternType="solid">
        <fgColor rgb="FFF0EEDB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95">
    <xf numFmtId="0" fontId="0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20" fillId="6" borderId="0" applyNumberFormat="0" applyBorder="0" applyAlignment="0" applyProtection="0"/>
    <xf numFmtId="0" fontId="21" fillId="6" borderId="15" applyNumberFormat="0" applyAlignment="0" applyProtection="0"/>
    <xf numFmtId="0" fontId="22" fillId="13" borderId="16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" borderId="0" applyNumberFormat="0" applyBorder="0" applyAlignment="0" applyProtection="0"/>
    <xf numFmtId="0" fontId="26" fillId="5" borderId="15" applyNumberFormat="0" applyAlignment="0" applyProtection="0"/>
    <xf numFmtId="0" fontId="27" fillId="17" borderId="0" applyNumberFormat="0" applyBorder="0" applyAlignment="0" applyProtection="0"/>
    <xf numFmtId="43" fontId="2" fillId="0" borderId="0" applyFont="0" applyFill="0" applyBorder="0" applyAlignment="0" applyProtection="0"/>
    <xf numFmtId="0" fontId="28" fillId="10" borderId="0" applyNumberFormat="0" applyBorder="0" applyAlignment="0" applyProtection="0"/>
    <xf numFmtId="0" fontId="2" fillId="0" borderId="0"/>
    <xf numFmtId="167" fontId="5" fillId="0" borderId="0"/>
    <xf numFmtId="168" fontId="9" fillId="0" borderId="0"/>
    <xf numFmtId="0" fontId="4" fillId="0" borderId="0"/>
    <xf numFmtId="0" fontId="7" fillId="7" borderId="19" applyNumberFormat="0" applyFont="0" applyAlignment="0" applyProtection="0"/>
    <xf numFmtId="0" fontId="29" fillId="6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21" applyNumberFormat="0" applyFill="0" applyAlignment="0" applyProtection="0"/>
    <xf numFmtId="0" fontId="33" fillId="0" borderId="22" applyNumberFormat="0" applyFill="0" applyAlignment="0" applyProtection="0"/>
    <xf numFmtId="0" fontId="25" fillId="0" borderId="23" applyNumberFormat="0" applyFill="0" applyAlignment="0" applyProtection="0"/>
    <xf numFmtId="0" fontId="34" fillId="0" borderId="24" applyNumberFormat="0" applyFill="0" applyAlignment="0" applyProtection="0"/>
    <xf numFmtId="0" fontId="40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 applyNumberFormat="0" applyBorder="0" applyAlignment="0" applyProtection="0"/>
    <xf numFmtId="0" fontId="2" fillId="0" borderId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21" fillId="6" borderId="15" applyNumberFormat="0" applyAlignment="0" applyProtection="0"/>
    <xf numFmtId="0" fontId="22" fillId="13" borderId="16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" borderId="0" applyNumberFormat="0" applyBorder="0" applyAlignment="0" applyProtection="0"/>
    <xf numFmtId="0" fontId="26" fillId="5" borderId="15" applyNumberFormat="0" applyAlignment="0" applyProtection="0"/>
    <xf numFmtId="0" fontId="27" fillId="17" borderId="0" applyNumberFormat="0" applyBorder="0" applyAlignment="0" applyProtection="0"/>
    <xf numFmtId="43" fontId="2" fillId="0" borderId="0" applyFont="0" applyFill="0" applyBorder="0" applyAlignment="0" applyProtection="0"/>
    <xf numFmtId="0" fontId="28" fillId="10" borderId="0" applyNumberFormat="0" applyBorder="0" applyAlignment="0" applyProtection="0"/>
    <xf numFmtId="0" fontId="2" fillId="7" borderId="19" applyNumberFormat="0" applyFont="0" applyAlignment="0" applyProtection="0"/>
    <xf numFmtId="0" fontId="29" fillId="6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25" fillId="0" borderId="23" applyNumberFormat="0" applyFill="0" applyAlignment="0" applyProtection="0"/>
    <xf numFmtId="0" fontId="34" fillId="0" borderId="24" applyNumberFormat="0" applyFill="0" applyAlignment="0" applyProtection="0"/>
    <xf numFmtId="9" fontId="2" fillId="0" borderId="0" applyFont="0" applyFill="0" applyBorder="0" applyAlignment="0" applyProtection="0"/>
    <xf numFmtId="0" fontId="52" fillId="0" borderId="0"/>
  </cellStyleXfs>
  <cellXfs count="279">
    <xf numFmtId="0" fontId="0" fillId="0" borderId="0" xfId="0"/>
    <xf numFmtId="0" fontId="12" fillId="0" borderId="0" xfId="0" applyFont="1" applyAlignment="1">
      <alignment horizontal="left" vertical="center"/>
    </xf>
    <xf numFmtId="3" fontId="14" fillId="0" borderId="0" xfId="33" applyNumberFormat="1" applyFont="1" applyAlignment="1">
      <alignment horizontal="center" vertical="center"/>
    </xf>
    <xf numFmtId="0" fontId="14" fillId="0" borderId="0" xfId="0" applyFont="1"/>
    <xf numFmtId="0" fontId="13" fillId="0" borderId="0" xfId="0" applyFont="1" applyAlignment="1">
      <alignment horizontal="left" vertical="center"/>
    </xf>
    <xf numFmtId="3" fontId="14" fillId="0" borderId="0" xfId="0" applyNumberFormat="1" applyFont="1"/>
    <xf numFmtId="1" fontId="13" fillId="3" borderId="12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Alignment="1">
      <alignment horizontal="center" vertical="center"/>
    </xf>
    <xf numFmtId="167" fontId="16" fillId="0" borderId="0" xfId="0" applyNumberFormat="1" applyFont="1" applyAlignment="1">
      <alignment horizontal="left" vertical="center"/>
    </xf>
    <xf numFmtId="3" fontId="17" fillId="0" borderId="0" xfId="0" applyNumberFormat="1" applyFont="1"/>
    <xf numFmtId="0" fontId="17" fillId="0" borderId="0" xfId="0" applyFont="1"/>
    <xf numFmtId="167" fontId="17" fillId="0" borderId="0" xfId="36" applyFont="1" applyAlignment="1">
      <alignment horizontal="left" vertical="center"/>
    </xf>
    <xf numFmtId="165" fontId="14" fillId="0" borderId="0" xfId="33" applyNumberFormat="1" applyFont="1" applyAlignment="1">
      <alignment vertical="center"/>
    </xf>
    <xf numFmtId="0" fontId="14" fillId="0" borderId="0" xfId="33" applyNumberFormat="1" applyFont="1" applyAlignment="1">
      <alignment vertical="center" wrapText="1"/>
    </xf>
    <xf numFmtId="169" fontId="14" fillId="0" borderId="0" xfId="33" applyNumberFormat="1" applyFont="1" applyAlignment="1">
      <alignment vertical="center"/>
    </xf>
    <xf numFmtId="0" fontId="3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3" fontId="14" fillId="0" borderId="0" xfId="0" applyNumberFormat="1" applyFont="1" applyAlignment="1">
      <alignment vertical="center"/>
    </xf>
    <xf numFmtId="3" fontId="14" fillId="0" borderId="2" xfId="0" applyNumberFormat="1" applyFont="1" applyBorder="1" applyAlignment="1">
      <alignment vertical="center"/>
    </xf>
    <xf numFmtId="3" fontId="17" fillId="0" borderId="0" xfId="0" applyNumberFormat="1" applyFont="1" applyAlignment="1">
      <alignment vertical="center"/>
    </xf>
    <xf numFmtId="164" fontId="17" fillId="0" borderId="0" xfId="33" applyNumberFormat="1" applyFont="1" applyAlignment="1">
      <alignment vertical="center"/>
    </xf>
    <xf numFmtId="0" fontId="17" fillId="0" borderId="0" xfId="0" applyFont="1" applyAlignment="1">
      <alignment vertical="center"/>
    </xf>
    <xf numFmtId="3" fontId="35" fillId="0" borderId="0" xfId="0" applyNumberFormat="1" applyFont="1" applyAlignment="1">
      <alignment vertical="center"/>
    </xf>
    <xf numFmtId="0" fontId="35" fillId="0" borderId="0" xfId="0" applyFont="1"/>
    <xf numFmtId="0" fontId="36" fillId="0" borderId="0" xfId="0" applyFont="1" applyAlignment="1">
      <alignment horizontal="left" vertical="center"/>
    </xf>
    <xf numFmtId="0" fontId="36" fillId="0" borderId="0" xfId="0" applyFont="1"/>
    <xf numFmtId="3" fontId="36" fillId="0" borderId="0" xfId="0" applyNumberFormat="1" applyFont="1"/>
    <xf numFmtId="0" fontId="14" fillId="0" borderId="0" xfId="0" applyFont="1" applyAlignment="1">
      <alignment horizontal="center" vertical="center"/>
    </xf>
    <xf numFmtId="3" fontId="35" fillId="0" borderId="0" xfId="0" applyNumberFormat="1" applyFont="1"/>
    <xf numFmtId="0" fontId="1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wrapText="1"/>
    </xf>
    <xf numFmtId="166" fontId="17" fillId="0" borderId="0" xfId="0" applyNumberFormat="1" applyFont="1" applyAlignment="1">
      <alignment horizontal="right"/>
    </xf>
    <xf numFmtId="0" fontId="35" fillId="0" borderId="0" xfId="0" applyFont="1" applyAlignment="1">
      <alignment wrapText="1"/>
    </xf>
    <xf numFmtId="166" fontId="17" fillId="0" borderId="0" xfId="0" applyNumberFormat="1" applyFont="1"/>
    <xf numFmtId="166" fontId="35" fillId="0" borderId="0" xfId="0" applyNumberFormat="1" applyFont="1"/>
    <xf numFmtId="0" fontId="17" fillId="0" borderId="0" xfId="0" applyFont="1" applyAlignment="1">
      <alignment vertical="center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vertical="center" wrapText="1"/>
    </xf>
    <xf numFmtId="167" fontId="17" fillId="0" borderId="0" xfId="36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7" fillId="0" borderId="14" xfId="0" applyFont="1" applyBorder="1" applyAlignment="1">
      <alignment vertical="center"/>
    </xf>
    <xf numFmtId="0" fontId="37" fillId="0" borderId="0" xfId="0" applyFont="1"/>
    <xf numFmtId="0" fontId="14" fillId="3" borderId="0" xfId="33" applyNumberFormat="1" applyFont="1" applyFill="1" applyAlignment="1">
      <alignment horizontal="center" vertical="center"/>
    </xf>
    <xf numFmtId="0" fontId="35" fillId="3" borderId="0" xfId="0" applyFont="1" applyFill="1" applyAlignment="1">
      <alignment horizontal="left"/>
    </xf>
    <xf numFmtId="0" fontId="35" fillId="3" borderId="0" xfId="0" applyFont="1" applyFill="1"/>
    <xf numFmtId="0" fontId="35" fillId="0" borderId="0" xfId="0" applyFont="1" applyAlignment="1">
      <alignment horizontal="center" vertical="center"/>
    </xf>
    <xf numFmtId="0" fontId="14" fillId="3" borderId="0" xfId="0" applyFont="1" applyFill="1"/>
    <xf numFmtId="0" fontId="14" fillId="3" borderId="0" xfId="0" applyFont="1" applyFill="1" applyAlignment="1">
      <alignment horizontal="left"/>
    </xf>
    <xf numFmtId="170" fontId="14" fillId="0" borderId="2" xfId="33" applyNumberFormat="1" applyFont="1" applyBorder="1" applyAlignment="1">
      <alignment vertical="center"/>
    </xf>
    <xf numFmtId="3" fontId="13" fillId="0" borderId="0" xfId="0" applyNumberFormat="1" applyFont="1" applyAlignment="1">
      <alignment horizontal="right" vertical="center"/>
    </xf>
    <xf numFmtId="171" fontId="13" fillId="0" borderId="0" xfId="0" applyNumberFormat="1" applyFont="1" applyAlignment="1">
      <alignment horizontal="right" vertical="center"/>
    </xf>
    <xf numFmtId="171" fontId="14" fillId="0" borderId="0" xfId="0" applyNumberFormat="1" applyFont="1" applyAlignment="1">
      <alignment vertical="center"/>
    </xf>
    <xf numFmtId="1" fontId="15" fillId="0" borderId="0" xfId="0" applyNumberFormat="1" applyFont="1" applyAlignment="1">
      <alignment horizontal="center" vertical="center"/>
    </xf>
    <xf numFmtId="172" fontId="14" fillId="0" borderId="0" xfId="33" applyNumberFormat="1" applyFont="1" applyAlignment="1">
      <alignment horizontal="right" vertical="center"/>
    </xf>
    <xf numFmtId="169" fontId="14" fillId="0" borderId="0" xfId="0" applyNumberFormat="1" applyFont="1" applyAlignment="1">
      <alignment horizontal="right" vertical="center"/>
    </xf>
    <xf numFmtId="166" fontId="39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vertical="center" wrapText="1"/>
    </xf>
    <xf numFmtId="169" fontId="14" fillId="0" borderId="13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2" fillId="3" borderId="0" xfId="0" applyFont="1" applyFill="1"/>
    <xf numFmtId="171" fontId="14" fillId="0" borderId="0" xfId="0" applyNumberFormat="1" applyFont="1"/>
    <xf numFmtId="171" fontId="17" fillId="0" borderId="0" xfId="0" applyNumberFormat="1" applyFont="1"/>
    <xf numFmtId="0" fontId="13" fillId="0" borderId="0" xfId="0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0" fontId="12" fillId="0" borderId="0" xfId="0" applyFont="1"/>
    <xf numFmtId="169" fontId="14" fillId="0" borderId="0" xfId="0" applyNumberFormat="1" applyFont="1"/>
    <xf numFmtId="3" fontId="12" fillId="3" borderId="0" xfId="0" applyNumberFormat="1" applyFont="1" applyFill="1"/>
    <xf numFmtId="174" fontId="14" fillId="0" borderId="0" xfId="0" applyNumberFormat="1" applyFont="1" applyAlignment="1">
      <alignment vertical="center"/>
    </xf>
    <xf numFmtId="3" fontId="14" fillId="0" borderId="0" xfId="33" applyNumberFormat="1" applyFont="1" applyAlignment="1">
      <alignment horizontal="left" vertical="center"/>
    </xf>
    <xf numFmtId="175" fontId="14" fillId="0" borderId="2" xfId="0" applyNumberFormat="1" applyFont="1" applyBorder="1" applyAlignment="1">
      <alignment vertical="center"/>
    </xf>
    <xf numFmtId="1" fontId="13" fillId="0" borderId="13" xfId="0" applyNumberFormat="1" applyFont="1" applyBorder="1" applyAlignment="1">
      <alignment horizontal="center" vertical="center"/>
    </xf>
    <xf numFmtId="166" fontId="13" fillId="0" borderId="13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18" borderId="0" xfId="33" applyNumberFormat="1" applyFont="1" applyFill="1" applyAlignment="1">
      <alignment horizontal="left" vertical="center"/>
    </xf>
    <xf numFmtId="3" fontId="14" fillId="0" borderId="0" xfId="33" applyNumberFormat="1" applyFont="1" applyAlignment="1">
      <alignment vertical="center"/>
    </xf>
    <xf numFmtId="166" fontId="14" fillId="0" borderId="0" xfId="33" applyNumberFormat="1" applyFont="1" applyAlignment="1">
      <alignment vertical="center"/>
    </xf>
    <xf numFmtId="168" fontId="17" fillId="0" borderId="0" xfId="37" applyFont="1" applyAlignment="1">
      <alignment horizontal="left" vertical="center"/>
    </xf>
    <xf numFmtId="0" fontId="12" fillId="3" borderId="0" xfId="0" applyFont="1" applyFill="1" applyAlignment="1">
      <alignment horizontal="left"/>
    </xf>
    <xf numFmtId="0" fontId="12" fillId="0" borderId="0" xfId="0" applyFont="1" applyAlignment="1">
      <alignment vertical="center"/>
    </xf>
    <xf numFmtId="166" fontId="17" fillId="0" borderId="0" xfId="33" applyNumberFormat="1" applyFont="1" applyAlignment="1">
      <alignment vertical="center"/>
    </xf>
    <xf numFmtId="165" fontId="13" fillId="0" borderId="13" xfId="30" applyNumberFormat="1" applyFont="1" applyFill="1" applyBorder="1" applyAlignment="1">
      <alignment horizontal="center" vertical="center" wrapText="1"/>
    </xf>
    <xf numFmtId="0" fontId="13" fillId="0" borderId="13" xfId="30" applyFont="1" applyFill="1" applyBorder="1" applyAlignment="1">
      <alignment horizontal="center" vertical="center" wrapText="1"/>
    </xf>
    <xf numFmtId="1" fontId="13" fillId="0" borderId="13" xfId="30" applyNumberFormat="1" applyFont="1" applyFill="1" applyBorder="1" applyAlignment="1">
      <alignment horizontal="center" vertical="center"/>
    </xf>
    <xf numFmtId="9" fontId="13" fillId="0" borderId="13" xfId="30" applyNumberFormat="1" applyFont="1" applyFill="1" applyBorder="1" applyAlignment="1">
      <alignment horizontal="center" vertical="center" wrapText="1"/>
    </xf>
    <xf numFmtId="176" fontId="14" fillId="0" borderId="0" xfId="33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176" fontId="14" fillId="3" borderId="0" xfId="33" applyNumberFormat="1" applyFont="1" applyFill="1" applyAlignment="1">
      <alignment horizontal="righ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49" fontId="14" fillId="0" borderId="0" xfId="0" applyNumberFormat="1" applyFont="1" applyAlignment="1">
      <alignment horizontal="center" vertical="top"/>
    </xf>
    <xf numFmtId="177" fontId="14" fillId="0" borderId="0" xfId="0" applyNumberFormat="1" applyFont="1" applyAlignment="1">
      <alignment horizontal="center" vertical="top" wrapText="1"/>
    </xf>
    <xf numFmtId="169" fontId="13" fillId="0" borderId="0" xfId="33" applyNumberFormat="1" applyFont="1" applyAlignment="1">
      <alignment vertical="center"/>
    </xf>
    <xf numFmtId="169" fontId="14" fillId="0" borderId="0" xfId="33" applyNumberFormat="1" applyFont="1" applyAlignment="1">
      <alignment horizontal="right" vertical="center"/>
    </xf>
    <xf numFmtId="169" fontId="13" fillId="18" borderId="0" xfId="33" applyNumberFormat="1" applyFont="1" applyFill="1" applyAlignment="1">
      <alignment vertical="center"/>
    </xf>
    <xf numFmtId="49" fontId="13" fillId="0" borderId="0" xfId="38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center" vertical="center"/>
    </xf>
    <xf numFmtId="169" fontId="13" fillId="0" borderId="0" xfId="0" applyNumberFormat="1" applyFont="1" applyAlignment="1">
      <alignment horizontal="right" vertical="center"/>
    </xf>
    <xf numFmtId="173" fontId="13" fillId="0" borderId="0" xfId="0" applyNumberFormat="1" applyFont="1" applyAlignment="1">
      <alignment horizontal="right" vertical="center"/>
    </xf>
    <xf numFmtId="169" fontId="13" fillId="0" borderId="0" xfId="0" applyNumberFormat="1" applyFont="1" applyAlignment="1">
      <alignment vertical="center"/>
    </xf>
    <xf numFmtId="0" fontId="12" fillId="0" borderId="0" xfId="0" applyFont="1" applyAlignment="1">
      <alignment horizontal="center"/>
    </xf>
    <xf numFmtId="178" fontId="13" fillId="0" borderId="0" xfId="0" applyNumberFormat="1" applyFont="1"/>
    <xf numFmtId="169" fontId="13" fillId="0" borderId="0" xfId="0" applyNumberFormat="1" applyFont="1"/>
    <xf numFmtId="172" fontId="1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174" fontId="13" fillId="0" borderId="0" xfId="0" applyNumberFormat="1" applyFont="1" applyAlignment="1">
      <alignment vertical="center"/>
    </xf>
    <xf numFmtId="171" fontId="13" fillId="0" borderId="0" xfId="0" applyNumberFormat="1" applyFont="1" applyAlignment="1">
      <alignment vertical="center"/>
    </xf>
    <xf numFmtId="3" fontId="43" fillId="0" borderId="0" xfId="33" applyNumberFormat="1" applyFont="1" applyAlignment="1">
      <alignment horizontal="right" vertical="center"/>
    </xf>
    <xf numFmtId="3" fontId="43" fillId="0" borderId="0" xfId="0" applyNumberFormat="1" applyFont="1" applyAlignment="1">
      <alignment horizontal="right"/>
    </xf>
    <xf numFmtId="3" fontId="43" fillId="0" borderId="0" xfId="33" applyNumberFormat="1" applyFont="1" applyAlignment="1">
      <alignment horizontal="right" vertical="center" wrapText="1"/>
    </xf>
    <xf numFmtId="1" fontId="44" fillId="3" borderId="0" xfId="0" applyNumberFormat="1" applyFont="1" applyFill="1" applyAlignment="1">
      <alignment horizontal="left" vertical="center"/>
    </xf>
    <xf numFmtId="0" fontId="45" fillId="0" borderId="0" xfId="0" applyFont="1"/>
    <xf numFmtId="0" fontId="46" fillId="0" borderId="0" xfId="0" applyFont="1"/>
    <xf numFmtId="49" fontId="14" fillId="0" borderId="28" xfId="0" applyNumberFormat="1" applyFont="1" applyBorder="1" applyAlignment="1">
      <alignment vertical="top"/>
    </xf>
    <xf numFmtId="0" fontId="14" fillId="0" borderId="28" xfId="0" applyFont="1" applyBorder="1"/>
    <xf numFmtId="174" fontId="14" fillId="0" borderId="28" xfId="0" applyNumberFormat="1" applyFont="1" applyBorder="1" applyAlignment="1">
      <alignment vertical="center"/>
    </xf>
    <xf numFmtId="0" fontId="14" fillId="0" borderId="28" xfId="0" applyFont="1" applyBorder="1" applyAlignment="1">
      <alignment vertical="center"/>
    </xf>
    <xf numFmtId="49" fontId="14" fillId="0" borderId="28" xfId="0" applyNumberFormat="1" applyFont="1" applyBorder="1" applyAlignment="1">
      <alignment horizontal="center" vertical="top"/>
    </xf>
    <xf numFmtId="0" fontId="4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1" xfId="0" applyFont="1" applyBorder="1" applyAlignment="1">
      <alignment vertical="center"/>
    </xf>
    <xf numFmtId="0" fontId="35" fillId="0" borderId="4" xfId="0" applyFont="1" applyBorder="1" applyAlignment="1">
      <alignment vertical="center"/>
    </xf>
    <xf numFmtId="0" fontId="41" fillId="0" borderId="0" xfId="0" applyFont="1" applyAlignment="1">
      <alignment vertical="center"/>
    </xf>
    <xf numFmtId="0" fontId="14" fillId="0" borderId="0" xfId="33" applyNumberFormat="1" applyFont="1" applyFill="1" applyAlignment="1">
      <alignment horizontal="center" vertical="center"/>
    </xf>
    <xf numFmtId="176" fontId="14" fillId="0" borderId="0" xfId="33" applyNumberFormat="1" applyFont="1" applyFill="1" applyAlignment="1">
      <alignment horizontal="right" vertical="center"/>
    </xf>
    <xf numFmtId="0" fontId="35" fillId="18" borderId="0" xfId="0" applyFont="1" applyFill="1" applyAlignment="1">
      <alignment vertical="center"/>
    </xf>
    <xf numFmtId="0" fontId="14" fillId="18" borderId="0" xfId="0" applyFont="1" applyFill="1" applyAlignment="1">
      <alignment vertical="center"/>
    </xf>
    <xf numFmtId="0" fontId="17" fillId="18" borderId="0" xfId="0" applyFont="1" applyFill="1" applyAlignment="1">
      <alignment vertical="center"/>
    </xf>
    <xf numFmtId="0" fontId="12" fillId="18" borderId="0" xfId="0" applyFont="1" applyFill="1" applyAlignment="1">
      <alignment vertical="center"/>
    </xf>
    <xf numFmtId="0" fontId="14" fillId="18" borderId="0" xfId="0" applyFont="1" applyFill="1" applyAlignment="1">
      <alignment horizontal="center"/>
    </xf>
    <xf numFmtId="0" fontId="12" fillId="3" borderId="0" xfId="0" applyFont="1" applyFill="1" applyAlignment="1">
      <alignment horizontal="left" vertical="center"/>
    </xf>
    <xf numFmtId="0" fontId="35" fillId="3" borderId="0" xfId="0" applyFont="1" applyFill="1" applyAlignment="1">
      <alignment vertical="center"/>
    </xf>
    <xf numFmtId="171" fontId="14" fillId="0" borderId="0" xfId="33" applyNumberFormat="1" applyFont="1" applyAlignment="1">
      <alignment vertical="center"/>
    </xf>
    <xf numFmtId="0" fontId="37" fillId="0" borderId="0" xfId="0" applyFont="1" applyAlignment="1">
      <alignment vertical="center"/>
    </xf>
    <xf numFmtId="3" fontId="14" fillId="0" borderId="0" xfId="0" applyNumberFormat="1" applyFont="1" applyAlignment="1">
      <alignment vertical="top"/>
    </xf>
    <xf numFmtId="3" fontId="14" fillId="0" borderId="0" xfId="0" applyNumberFormat="1" applyFont="1" applyAlignment="1">
      <alignment horizontal="right" vertical="top"/>
    </xf>
    <xf numFmtId="3" fontId="14" fillId="0" borderId="28" xfId="0" applyNumberFormat="1" applyFont="1" applyBorder="1" applyAlignment="1">
      <alignment horizontal="right" vertical="top"/>
    </xf>
    <xf numFmtId="179" fontId="14" fillId="0" borderId="0" xfId="0" applyNumberFormat="1" applyFont="1" applyAlignment="1">
      <alignment horizontal="right" vertical="center"/>
    </xf>
    <xf numFmtId="3" fontId="14" fillId="0" borderId="28" xfId="33" applyNumberFormat="1" applyFont="1" applyBorder="1" applyAlignment="1">
      <alignment horizontal="center" vertical="center"/>
    </xf>
    <xf numFmtId="0" fontId="35" fillId="0" borderId="28" xfId="0" applyFont="1" applyBorder="1" applyAlignment="1">
      <alignment vertical="center"/>
    </xf>
    <xf numFmtId="0" fontId="45" fillId="18" borderId="0" xfId="0" applyFont="1" applyFill="1"/>
    <xf numFmtId="0" fontId="46" fillId="18" borderId="0" xfId="0" applyFont="1" applyFill="1"/>
    <xf numFmtId="169" fontId="14" fillId="18" borderId="0" xfId="33" applyNumberFormat="1" applyFont="1" applyFill="1" applyAlignment="1">
      <alignment horizontal="left" vertical="center"/>
    </xf>
    <xf numFmtId="169" fontId="14" fillId="18" borderId="0" xfId="33" applyNumberFormat="1" applyFont="1" applyFill="1" applyAlignment="1">
      <alignment horizontal="right" vertical="center"/>
    </xf>
    <xf numFmtId="3" fontId="14" fillId="0" borderId="28" xfId="33" applyNumberFormat="1" applyFont="1" applyBorder="1" applyAlignment="1">
      <alignment horizontal="right" vertical="center"/>
    </xf>
    <xf numFmtId="3" fontId="14" fillId="0" borderId="0" xfId="33" applyNumberFormat="1" applyFont="1" applyBorder="1" applyAlignment="1">
      <alignment horizontal="left" vertical="center"/>
    </xf>
    <xf numFmtId="3" fontId="43" fillId="0" borderId="0" xfId="33" applyNumberFormat="1" applyFont="1" applyBorder="1" applyAlignment="1">
      <alignment horizontal="right" vertical="center"/>
    </xf>
    <xf numFmtId="0" fontId="46" fillId="0" borderId="28" xfId="0" applyFont="1" applyBorder="1"/>
    <xf numFmtId="0" fontId="12" fillId="0" borderId="28" xfId="0" applyFont="1" applyBorder="1" applyAlignment="1">
      <alignment horizontal="center" vertical="center"/>
    </xf>
    <xf numFmtId="49" fontId="14" fillId="0" borderId="28" xfId="0" applyNumberFormat="1" applyFont="1" applyBorder="1" applyAlignment="1">
      <alignment vertical="top" wrapText="1"/>
    </xf>
    <xf numFmtId="0" fontId="48" fillId="0" borderId="0" xfId="0" applyFont="1" applyAlignment="1">
      <alignment horizontal="right" vertical="center"/>
    </xf>
    <xf numFmtId="169" fontId="14" fillId="0" borderId="28" xfId="0" applyNumberFormat="1" applyFont="1" applyBorder="1"/>
    <xf numFmtId="0" fontId="48" fillId="0" borderId="28" xfId="0" applyFont="1" applyBorder="1" applyAlignment="1">
      <alignment horizontal="right" vertical="center"/>
    </xf>
    <xf numFmtId="0" fontId="13" fillId="0" borderId="28" xfId="0" applyFont="1" applyBorder="1" applyAlignment="1">
      <alignment vertical="center"/>
    </xf>
    <xf numFmtId="174" fontId="14" fillId="0" borderId="0" xfId="0" applyNumberFormat="1" applyFont="1"/>
    <xf numFmtId="174" fontId="14" fillId="3" borderId="0" xfId="0" applyNumberFormat="1" applyFont="1" applyFill="1"/>
    <xf numFmtId="174" fontId="14" fillId="3" borderId="28" xfId="0" applyNumberFormat="1" applyFont="1" applyFill="1" applyBorder="1"/>
    <xf numFmtId="174" fontId="14" fillId="0" borderId="0" xfId="0" applyNumberFormat="1" applyFont="1" applyAlignment="1">
      <alignment horizontal="center" vertical="center"/>
    </xf>
    <xf numFmtId="0" fontId="48" fillId="0" borderId="0" xfId="0" applyFont="1" applyAlignment="1">
      <alignment vertical="center"/>
    </xf>
    <xf numFmtId="177" fontId="14" fillId="0" borderId="28" xfId="0" applyNumberFormat="1" applyFont="1" applyBorder="1" applyAlignment="1">
      <alignment vertical="top" wrapText="1"/>
    </xf>
    <xf numFmtId="0" fontId="48" fillId="0" borderId="28" xfId="0" applyFont="1" applyBorder="1" applyAlignment="1">
      <alignment vertical="center"/>
    </xf>
    <xf numFmtId="169" fontId="13" fillId="0" borderId="0" xfId="0" applyNumberFormat="1" applyFont="1" applyAlignment="1">
      <alignment horizontal="center" vertical="center"/>
    </xf>
    <xf numFmtId="181" fontId="14" fillId="0" borderId="0" xfId="93" applyNumberFormat="1" applyFont="1" applyBorder="1" applyAlignment="1">
      <alignment vertical="top"/>
    </xf>
    <xf numFmtId="181" fontId="47" fillId="0" borderId="0" xfId="93" applyNumberFormat="1" applyFont="1"/>
    <xf numFmtId="166" fontId="14" fillId="0" borderId="0" xfId="0" applyNumberFormat="1" applyFont="1" applyAlignment="1">
      <alignment horizontal="center" vertical="top"/>
    </xf>
    <xf numFmtId="0" fontId="14" fillId="0" borderId="28" xfId="33" applyNumberFormat="1" applyFont="1" applyBorder="1" applyAlignment="1">
      <alignment vertical="center" wrapText="1"/>
    </xf>
    <xf numFmtId="181" fontId="14" fillId="0" borderId="28" xfId="93" applyNumberFormat="1" applyFont="1" applyBorder="1" applyAlignment="1">
      <alignment vertical="top"/>
    </xf>
    <xf numFmtId="181" fontId="47" fillId="0" borderId="28" xfId="93" applyNumberFormat="1" applyFont="1" applyBorder="1"/>
    <xf numFmtId="166" fontId="14" fillId="0" borderId="28" xfId="0" applyNumberFormat="1" applyFont="1" applyBorder="1" applyAlignment="1">
      <alignment horizontal="center" vertical="top"/>
    </xf>
    <xf numFmtId="181" fontId="14" fillId="0" borderId="0" xfId="93" applyNumberFormat="1" applyFont="1" applyAlignment="1">
      <alignment horizontal="right"/>
    </xf>
    <xf numFmtId="181" fontId="46" fillId="0" borderId="0" xfId="93" applyNumberFormat="1" applyFont="1"/>
    <xf numFmtId="181" fontId="14" fillId="0" borderId="0" xfId="93" applyNumberFormat="1" applyFont="1" applyAlignment="1">
      <alignment horizontal="right" vertical="center"/>
    </xf>
    <xf numFmtId="181" fontId="14" fillId="0" borderId="28" xfId="93" applyNumberFormat="1" applyFont="1" applyBorder="1" applyAlignment="1">
      <alignment horizontal="right" vertical="center"/>
    </xf>
    <xf numFmtId="181" fontId="14" fillId="0" borderId="0" xfId="93" applyNumberFormat="1" applyFont="1" applyAlignment="1">
      <alignment horizontal="right" vertical="top"/>
    </xf>
    <xf numFmtId="181" fontId="14" fillId="0" borderId="28" xfId="93" applyNumberFormat="1" applyFont="1" applyBorder="1" applyAlignment="1">
      <alignment horizontal="right" vertical="top"/>
    </xf>
    <xf numFmtId="181" fontId="14" fillId="0" borderId="0" xfId="93" applyNumberFormat="1" applyFont="1" applyBorder="1" applyAlignment="1">
      <alignment horizontal="right"/>
    </xf>
    <xf numFmtId="181" fontId="14" fillId="0" borderId="28" xfId="93" applyNumberFormat="1" applyFont="1" applyBorder="1" applyAlignment="1">
      <alignment horizontal="right"/>
    </xf>
    <xf numFmtId="181" fontId="14" fillId="0" borderId="0" xfId="93" applyNumberFormat="1" applyFont="1"/>
    <xf numFmtId="181" fontId="14" fillId="0" borderId="28" xfId="93" applyNumberFormat="1" applyFont="1" applyBorder="1"/>
    <xf numFmtId="166" fontId="35" fillId="0" borderId="0" xfId="0" applyNumberFormat="1" applyFont="1" applyAlignment="1">
      <alignment vertical="center"/>
    </xf>
    <xf numFmtId="49" fontId="13" fillId="19" borderId="6" xfId="38" applyNumberFormat="1" applyFont="1" applyFill="1" applyBorder="1" applyAlignment="1">
      <alignment horizontal="center" vertical="center" wrapText="1"/>
    </xf>
    <xf numFmtId="49" fontId="13" fillId="19" borderId="10" xfId="38" applyNumberFormat="1" applyFont="1" applyFill="1" applyBorder="1" applyAlignment="1">
      <alignment horizontal="center" vertical="center" wrapText="1"/>
    </xf>
    <xf numFmtId="1" fontId="13" fillId="19" borderId="11" xfId="30" applyNumberFormat="1" applyFont="1" applyFill="1" applyBorder="1" applyAlignment="1">
      <alignment horizontal="center" vertical="center"/>
    </xf>
    <xf numFmtId="1" fontId="13" fillId="19" borderId="11" xfId="0" applyNumberFormat="1" applyFont="1" applyFill="1" applyBorder="1" applyAlignment="1">
      <alignment horizontal="center" vertical="center"/>
    </xf>
    <xf numFmtId="1" fontId="13" fillId="19" borderId="10" xfId="30" applyNumberFormat="1" applyFont="1" applyFill="1" applyBorder="1" applyAlignment="1">
      <alignment horizontal="center" vertical="center"/>
    </xf>
    <xf numFmtId="3" fontId="38" fillId="20" borderId="8" xfId="0" applyNumberFormat="1" applyFont="1" applyFill="1" applyBorder="1" applyAlignment="1">
      <alignment horizontal="center" vertical="center"/>
    </xf>
    <xf numFmtId="3" fontId="13" fillId="20" borderId="8" xfId="0" applyNumberFormat="1" applyFont="1" applyFill="1" applyBorder="1" applyAlignment="1">
      <alignment horizontal="right" vertical="center"/>
    </xf>
    <xf numFmtId="181" fontId="13" fillId="20" borderId="8" xfId="93" applyNumberFormat="1" applyFont="1" applyFill="1" applyBorder="1" applyAlignment="1">
      <alignment horizontal="right" vertical="center"/>
    </xf>
    <xf numFmtId="169" fontId="13" fillId="20" borderId="0" xfId="0" applyNumberFormat="1" applyFont="1" applyFill="1" applyAlignment="1">
      <alignment horizontal="left" vertical="center"/>
    </xf>
    <xf numFmtId="169" fontId="13" fillId="20" borderId="0" xfId="0" applyNumberFormat="1" applyFont="1" applyFill="1" applyAlignment="1">
      <alignment horizontal="right" vertical="center"/>
    </xf>
    <xf numFmtId="3" fontId="13" fillId="20" borderId="0" xfId="0" applyNumberFormat="1" applyFont="1" applyFill="1" applyAlignment="1">
      <alignment horizontal="right" vertical="center"/>
    </xf>
    <xf numFmtId="181" fontId="13" fillId="20" borderId="0" xfId="93" applyNumberFormat="1" applyFont="1" applyFill="1" applyAlignment="1">
      <alignment horizontal="right" vertical="center"/>
    </xf>
    <xf numFmtId="3" fontId="38" fillId="20" borderId="0" xfId="0" applyNumberFormat="1" applyFont="1" applyFill="1" applyAlignment="1">
      <alignment horizontal="center" vertical="center"/>
    </xf>
    <xf numFmtId="0" fontId="13" fillId="19" borderId="11" xfId="0" applyFont="1" applyFill="1" applyBorder="1" applyAlignment="1">
      <alignment horizontal="center" vertical="center" wrapText="1"/>
    </xf>
    <xf numFmtId="1" fontId="49" fillId="19" borderId="11" xfId="30" applyNumberFormat="1" applyFont="1" applyFill="1" applyBorder="1" applyAlignment="1">
      <alignment horizontal="center" vertical="center"/>
    </xf>
    <xf numFmtId="0" fontId="50" fillId="20" borderId="28" xfId="33" applyNumberFormat="1" applyFont="1" applyFill="1" applyBorder="1" applyAlignment="1">
      <alignment horizontal="center" vertical="center"/>
    </xf>
    <xf numFmtId="176" fontId="49" fillId="20" borderId="28" xfId="33" applyNumberFormat="1" applyFont="1" applyFill="1" applyBorder="1" applyAlignment="1">
      <alignment horizontal="right" vertical="center"/>
    </xf>
    <xf numFmtId="0" fontId="49" fillId="20" borderId="0" xfId="33" applyNumberFormat="1" applyFont="1" applyFill="1" applyAlignment="1">
      <alignment horizontal="left" vertical="center"/>
    </xf>
    <xf numFmtId="176" fontId="51" fillId="20" borderId="0" xfId="33" applyNumberFormat="1" applyFont="1" applyFill="1" applyAlignment="1">
      <alignment horizontal="right" vertical="center"/>
    </xf>
    <xf numFmtId="165" fontId="15" fillId="19" borderId="11" xfId="30" applyNumberFormat="1" applyFont="1" applyFill="1" applyBorder="1" applyAlignment="1">
      <alignment horizontal="center" vertical="center"/>
    </xf>
    <xf numFmtId="0" fontId="15" fillId="19" borderId="11" xfId="0" applyFont="1" applyFill="1" applyBorder="1" applyAlignment="1">
      <alignment horizontal="center" vertical="center"/>
    </xf>
    <xf numFmtId="1" fontId="15" fillId="19" borderId="11" xfId="0" applyNumberFormat="1" applyFont="1" applyFill="1" applyBorder="1" applyAlignment="1">
      <alignment horizontal="center" vertical="center"/>
    </xf>
    <xf numFmtId="1" fontId="49" fillId="20" borderId="0" xfId="0" applyNumberFormat="1" applyFont="1" applyFill="1" applyAlignment="1">
      <alignment vertical="center"/>
    </xf>
    <xf numFmtId="169" fontId="49" fillId="20" borderId="0" xfId="33" applyNumberFormat="1" applyFont="1" applyFill="1" applyAlignment="1">
      <alignment vertical="center"/>
    </xf>
    <xf numFmtId="181" fontId="49" fillId="20" borderId="0" xfId="93" applyNumberFormat="1" applyFont="1" applyFill="1" applyAlignment="1">
      <alignment vertical="center"/>
    </xf>
    <xf numFmtId="1" fontId="13" fillId="19" borderId="6" xfId="0" applyNumberFormat="1" applyFont="1" applyFill="1" applyBorder="1" applyAlignment="1">
      <alignment horizontal="center" vertical="center"/>
    </xf>
    <xf numFmtId="0" fontId="13" fillId="19" borderId="10" xfId="38" applyFont="1" applyFill="1" applyBorder="1" applyAlignment="1">
      <alignment horizontal="center" vertical="center" wrapText="1"/>
    </xf>
    <xf numFmtId="166" fontId="13" fillId="20" borderId="8" xfId="0" applyNumberFormat="1" applyFont="1" applyFill="1" applyBorder="1" applyAlignment="1">
      <alignment horizontal="center" vertical="center"/>
    </xf>
    <xf numFmtId="166" fontId="13" fillId="19" borderId="11" xfId="0" applyNumberFormat="1" applyFont="1" applyFill="1" applyBorder="1" applyAlignment="1">
      <alignment horizontal="center" vertical="center" wrapText="1"/>
    </xf>
    <xf numFmtId="169" fontId="13" fillId="20" borderId="8" xfId="0" applyNumberFormat="1" applyFont="1" applyFill="1" applyBorder="1" applyAlignment="1">
      <alignment vertical="center"/>
    </xf>
    <xf numFmtId="181" fontId="13" fillId="20" borderId="8" xfId="93" applyNumberFormat="1" applyFont="1" applyFill="1" applyBorder="1" applyAlignment="1">
      <alignment vertical="center"/>
    </xf>
    <xf numFmtId="9" fontId="13" fillId="20" borderId="8" xfId="93" applyFont="1" applyFill="1" applyBorder="1" applyAlignment="1">
      <alignment vertical="center"/>
    </xf>
    <xf numFmtId="0" fontId="13" fillId="20" borderId="0" xfId="0" applyFont="1" applyFill="1" applyAlignment="1">
      <alignment horizontal="center" vertical="center"/>
    </xf>
    <xf numFmtId="0" fontId="13" fillId="20" borderId="0" xfId="0" applyFont="1" applyFill="1" applyAlignment="1">
      <alignment horizontal="left" vertical="center"/>
    </xf>
    <xf numFmtId="49" fontId="13" fillId="20" borderId="0" xfId="0" applyNumberFormat="1" applyFont="1" applyFill="1" applyAlignment="1">
      <alignment horizontal="center" vertical="center"/>
    </xf>
    <xf numFmtId="174" fontId="13" fillId="20" borderId="0" xfId="0" applyNumberFormat="1" applyFont="1" applyFill="1" applyAlignment="1">
      <alignment vertical="center"/>
    </xf>
    <xf numFmtId="171" fontId="13" fillId="20" borderId="8" xfId="0" applyNumberFormat="1" applyFont="1" applyFill="1" applyBorder="1" applyAlignment="1">
      <alignment horizontal="right" vertical="center"/>
    </xf>
    <xf numFmtId="180" fontId="35" fillId="0" borderId="0" xfId="0" applyNumberFormat="1" applyFont="1" applyAlignment="1">
      <alignment vertical="center"/>
    </xf>
    <xf numFmtId="174" fontId="13" fillId="20" borderId="8" xfId="0" applyNumberFormat="1" applyFont="1" applyFill="1" applyBorder="1"/>
    <xf numFmtId="0" fontId="13" fillId="20" borderId="0" xfId="0" applyFont="1" applyFill="1" applyAlignment="1">
      <alignment horizontal="left" vertical="center" wrapText="1"/>
    </xf>
    <xf numFmtId="0" fontId="53" fillId="0" borderId="0" xfId="94" applyFont="1" applyAlignment="1">
      <alignment vertical="center"/>
    </xf>
    <xf numFmtId="0" fontId="53" fillId="0" borderId="0" xfId="35" applyFont="1"/>
    <xf numFmtId="9" fontId="14" fillId="0" borderId="0" xfId="93" applyFont="1" applyBorder="1" applyAlignment="1">
      <alignment vertical="top"/>
    </xf>
    <xf numFmtId="9" fontId="14" fillId="0" borderId="0" xfId="93" applyFont="1" applyAlignment="1">
      <alignment horizontal="right"/>
    </xf>
    <xf numFmtId="167" fontId="16" fillId="0" borderId="29" xfId="0" applyNumberFormat="1" applyFont="1" applyBorder="1" applyAlignment="1">
      <alignment horizontal="left" vertical="center"/>
    </xf>
    <xf numFmtId="0" fontId="17" fillId="0" borderId="29" xfId="0" applyFont="1" applyBorder="1" applyAlignment="1">
      <alignment vertical="center"/>
    </xf>
    <xf numFmtId="3" fontId="17" fillId="0" borderId="29" xfId="0" applyNumberFormat="1" applyFont="1" applyBorder="1" applyAlignment="1">
      <alignment vertical="center"/>
    </xf>
    <xf numFmtId="166" fontId="17" fillId="0" borderId="29" xfId="33" applyNumberFormat="1" applyFont="1" applyBorder="1" applyAlignment="1">
      <alignment vertical="center"/>
    </xf>
    <xf numFmtId="167" fontId="17" fillId="18" borderId="0" xfId="36" applyFont="1" applyFill="1" applyAlignment="1">
      <alignment horizontal="left" vertical="center"/>
    </xf>
    <xf numFmtId="0" fontId="17" fillId="18" borderId="0" xfId="0" applyFont="1" applyFill="1" applyAlignment="1">
      <alignment vertical="center" wrapText="1"/>
    </xf>
    <xf numFmtId="0" fontId="53" fillId="18" borderId="0" xfId="94" applyFont="1" applyFill="1" applyAlignment="1">
      <alignment vertical="center"/>
    </xf>
    <xf numFmtId="0" fontId="53" fillId="18" borderId="0" xfId="35" applyFont="1" applyFill="1"/>
    <xf numFmtId="0" fontId="53" fillId="0" borderId="0" xfId="35" applyFont="1" applyAlignment="1">
      <alignment vertical="center"/>
    </xf>
    <xf numFmtId="9" fontId="14" fillId="0" borderId="0" xfId="93" applyFont="1" applyAlignment="1">
      <alignment horizontal="right" vertical="top"/>
    </xf>
    <xf numFmtId="0" fontId="35" fillId="0" borderId="0" xfId="33" applyNumberFormat="1" applyFont="1" applyAlignment="1">
      <alignment vertical="center" wrapText="1"/>
    </xf>
    <xf numFmtId="181" fontId="14" fillId="0" borderId="0" xfId="93" applyNumberFormat="1" applyFont="1" applyBorder="1" applyAlignment="1">
      <alignment horizontal="right" vertical="center"/>
    </xf>
    <xf numFmtId="1" fontId="49" fillId="19" borderId="6" xfId="0" applyNumberFormat="1" applyFont="1" applyFill="1" applyBorder="1" applyAlignment="1">
      <alignment horizontal="center" vertical="center"/>
    </xf>
    <xf numFmtId="1" fontId="49" fillId="19" borderId="10" xfId="0" applyNumberFormat="1" applyFont="1" applyFill="1" applyBorder="1" applyAlignment="1">
      <alignment horizontal="center" vertical="center"/>
    </xf>
    <xf numFmtId="165" fontId="15" fillId="19" borderId="7" xfId="30" applyNumberFormat="1" applyFont="1" applyFill="1" applyBorder="1" applyAlignment="1">
      <alignment horizontal="center" vertical="center"/>
    </xf>
    <xf numFmtId="165" fontId="15" fillId="19" borderId="8" xfId="30" applyNumberFormat="1" applyFont="1" applyFill="1" applyBorder="1" applyAlignment="1">
      <alignment horizontal="center" vertical="center"/>
    </xf>
    <xf numFmtId="165" fontId="15" fillId="19" borderId="9" xfId="30" applyNumberFormat="1" applyFont="1" applyFill="1" applyBorder="1" applyAlignment="1">
      <alignment horizontal="center" vertical="center"/>
    </xf>
    <xf numFmtId="9" fontId="13" fillId="19" borderId="11" xfId="30" applyNumberFormat="1" applyFont="1" applyFill="1" applyBorder="1" applyAlignment="1">
      <alignment horizontal="center" vertical="center" wrapText="1"/>
    </xf>
    <xf numFmtId="0" fontId="49" fillId="20" borderId="0" xfId="33" applyNumberFormat="1" applyFont="1" applyFill="1" applyAlignment="1">
      <alignment horizontal="left" vertical="center"/>
    </xf>
    <xf numFmtId="165" fontId="13" fillId="19" borderId="11" xfId="30" applyNumberFormat="1" applyFont="1" applyFill="1" applyBorder="1" applyAlignment="1">
      <alignment horizontal="center" vertical="center"/>
    </xf>
    <xf numFmtId="165" fontId="49" fillId="19" borderId="11" xfId="30" applyNumberFormat="1" applyFont="1" applyFill="1" applyBorder="1" applyAlignment="1">
      <alignment horizontal="center" vertical="center" wrapText="1"/>
    </xf>
    <xf numFmtId="0" fontId="13" fillId="19" borderId="11" xfId="30" applyFont="1" applyFill="1" applyBorder="1" applyAlignment="1">
      <alignment horizontal="center" vertical="center" wrapText="1"/>
    </xf>
    <xf numFmtId="165" fontId="49" fillId="19" borderId="11" xfId="30" applyNumberFormat="1" applyFont="1" applyFill="1" applyBorder="1" applyAlignment="1">
      <alignment horizontal="center" vertical="center"/>
    </xf>
    <xf numFmtId="0" fontId="49" fillId="19" borderId="11" xfId="30" applyFont="1" applyFill="1" applyBorder="1" applyAlignment="1">
      <alignment horizontal="center" vertical="center" wrapText="1"/>
    </xf>
    <xf numFmtId="9" fontId="49" fillId="19" borderId="11" xfId="30" applyNumberFormat="1" applyFont="1" applyFill="1" applyBorder="1" applyAlignment="1">
      <alignment horizontal="center" vertical="center" wrapText="1"/>
    </xf>
    <xf numFmtId="0" fontId="13" fillId="20" borderId="8" xfId="0" applyFont="1" applyFill="1" applyBorder="1" applyAlignment="1">
      <alignment horizontal="center" vertical="center"/>
    </xf>
    <xf numFmtId="0" fontId="13" fillId="19" borderId="7" xfId="0" applyFont="1" applyFill="1" applyBorder="1" applyAlignment="1">
      <alignment horizontal="center" vertical="center" wrapText="1"/>
    </xf>
    <xf numFmtId="0" fontId="13" fillId="19" borderId="8" xfId="0" applyFont="1" applyFill="1" applyBorder="1" applyAlignment="1">
      <alignment horizontal="center" vertical="center" wrapText="1"/>
    </xf>
    <xf numFmtId="0" fontId="13" fillId="19" borderId="9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/>
    </xf>
    <xf numFmtId="49" fontId="13" fillId="19" borderId="7" xfId="38" applyNumberFormat="1" applyFont="1" applyFill="1" applyBorder="1" applyAlignment="1">
      <alignment horizontal="center" vertical="center" wrapText="1"/>
    </xf>
    <xf numFmtId="49" fontId="13" fillId="19" borderId="9" xfId="38" applyNumberFormat="1" applyFont="1" applyFill="1" applyBorder="1" applyAlignment="1">
      <alignment horizontal="center" vertical="center" wrapText="1"/>
    </xf>
    <xf numFmtId="49" fontId="13" fillId="19" borderId="6" xfId="38" applyNumberFormat="1" applyFont="1" applyFill="1" applyBorder="1" applyAlignment="1">
      <alignment horizontal="center" vertical="center" wrapText="1"/>
    </xf>
    <xf numFmtId="49" fontId="13" fillId="19" borderId="10" xfId="38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/>
    </xf>
    <xf numFmtId="3" fontId="38" fillId="20" borderId="8" xfId="0" applyNumberFormat="1" applyFont="1" applyFill="1" applyBorder="1" applyAlignment="1">
      <alignment horizontal="center" vertical="center"/>
    </xf>
    <xf numFmtId="1" fontId="13" fillId="19" borderId="6" xfId="0" applyNumberFormat="1" applyFont="1" applyFill="1" applyBorder="1" applyAlignment="1">
      <alignment horizontal="center" vertical="center" wrapText="1"/>
    </xf>
    <xf numFmtId="1" fontId="13" fillId="19" borderId="10" xfId="0" applyNumberFormat="1" applyFont="1" applyFill="1" applyBorder="1" applyAlignment="1">
      <alignment horizontal="center" vertical="center" wrapText="1"/>
    </xf>
    <xf numFmtId="0" fontId="13" fillId="19" borderId="6" xfId="0" applyFont="1" applyFill="1" applyBorder="1" applyAlignment="1">
      <alignment horizontal="center" vertical="center" wrapText="1"/>
    </xf>
    <xf numFmtId="0" fontId="13" fillId="19" borderId="10" xfId="0" applyFont="1" applyFill="1" applyBorder="1" applyAlignment="1">
      <alignment horizontal="center" vertical="center" wrapText="1"/>
    </xf>
    <xf numFmtId="0" fontId="13" fillId="19" borderId="11" xfId="0" applyFont="1" applyFill="1" applyBorder="1" applyAlignment="1">
      <alignment horizontal="left" vertical="center"/>
    </xf>
    <xf numFmtId="0" fontId="13" fillId="19" borderId="11" xfId="0" applyFont="1" applyFill="1" applyBorder="1" applyAlignment="1">
      <alignment horizontal="center" vertical="center"/>
    </xf>
    <xf numFmtId="0" fontId="12" fillId="20" borderId="8" xfId="0" applyFont="1" applyFill="1" applyBorder="1" applyAlignment="1">
      <alignment horizontal="center" vertical="center"/>
    </xf>
    <xf numFmtId="0" fontId="13" fillId="19" borderId="26" xfId="0" applyFont="1" applyFill="1" applyBorder="1" applyAlignment="1">
      <alignment horizontal="center" vertical="center" wrapText="1"/>
    </xf>
    <xf numFmtId="0" fontId="13" fillId="19" borderId="27" xfId="0" applyFont="1" applyFill="1" applyBorder="1" applyAlignment="1">
      <alignment horizontal="center" vertical="center" wrapText="1"/>
    </xf>
    <xf numFmtId="0" fontId="13" fillId="19" borderId="3" xfId="0" applyFont="1" applyFill="1" applyBorder="1" applyAlignment="1">
      <alignment horizontal="center" vertical="center" wrapText="1"/>
    </xf>
    <xf numFmtId="0" fontId="13" fillId="19" borderId="1" xfId="0" applyFont="1" applyFill="1" applyBorder="1" applyAlignment="1">
      <alignment horizontal="center" vertical="center" wrapText="1"/>
    </xf>
    <xf numFmtId="0" fontId="15" fillId="0" borderId="0" xfId="48" applyFont="1" applyAlignment="1">
      <alignment horizontal="left" vertical="center"/>
    </xf>
    <xf numFmtId="0" fontId="13" fillId="19" borderId="25" xfId="0" applyFont="1" applyFill="1" applyBorder="1" applyAlignment="1">
      <alignment horizontal="center" vertical="center" wrapText="1"/>
    </xf>
    <xf numFmtId="0" fontId="13" fillId="19" borderId="5" xfId="0" applyFont="1" applyFill="1" applyBorder="1" applyAlignment="1">
      <alignment horizontal="center" vertical="center" wrapText="1"/>
    </xf>
    <xf numFmtId="0" fontId="13" fillId="19" borderId="4" xfId="0" applyFont="1" applyFill="1" applyBorder="1" applyAlignment="1">
      <alignment horizontal="center" vertical="center" wrapText="1"/>
    </xf>
    <xf numFmtId="181" fontId="48" fillId="0" borderId="0" xfId="93" applyNumberFormat="1" applyFont="1" applyBorder="1" applyAlignment="1">
      <alignment vertical="top"/>
    </xf>
  </cellXfs>
  <cellStyles count="95">
    <cellStyle name="20% - Énfasis1" xfId="1" xr:uid="{00000000-0005-0000-0000-000000000000}"/>
    <cellStyle name="20% - Énfasis1 2" xfId="51" xr:uid="{95D54A7A-E4A0-489E-9363-A80F5403B92C}"/>
    <cellStyle name="20% - Énfasis2" xfId="2" xr:uid="{00000000-0005-0000-0000-000001000000}"/>
    <cellStyle name="20% - Énfasis2 2" xfId="53" xr:uid="{CF91F1AC-DDC0-4C52-A6E3-748CA6560CC2}"/>
    <cellStyle name="20% - Énfasis3" xfId="3" xr:uid="{00000000-0005-0000-0000-000002000000}"/>
    <cellStyle name="20% - Énfasis3 2" xfId="54" xr:uid="{457B8DDF-54F6-44E2-A71B-1470334D9FDB}"/>
    <cellStyle name="20% - Énfasis4" xfId="4" xr:uid="{00000000-0005-0000-0000-000003000000}"/>
    <cellStyle name="20% - Énfasis4 2" xfId="55" xr:uid="{549CB072-49D1-4324-9315-3D5AB92428D4}"/>
    <cellStyle name="20% - Énfasis5" xfId="5" xr:uid="{00000000-0005-0000-0000-000004000000}"/>
    <cellStyle name="20% - Énfasis5 2" xfId="56" xr:uid="{7F2F45FE-4882-4897-9AC2-7FED5AA3B267}"/>
    <cellStyle name="20% - Énfasis6" xfId="6" xr:uid="{00000000-0005-0000-0000-000005000000}"/>
    <cellStyle name="20% - Énfasis6 2" xfId="57" xr:uid="{001CB800-883A-48EE-BBB7-00168501E48F}"/>
    <cellStyle name="40% - Énfasis1" xfId="7" xr:uid="{00000000-0005-0000-0000-000006000000}"/>
    <cellStyle name="40% - Énfasis1 2" xfId="58" xr:uid="{A662BBEB-254B-4A93-9033-30D8D7F9352B}"/>
    <cellStyle name="40% - Énfasis2" xfId="8" xr:uid="{00000000-0005-0000-0000-000007000000}"/>
    <cellStyle name="40% - Énfasis2 2" xfId="59" xr:uid="{5E8D5B1F-4FB6-4CA8-B98B-BB4FCC7EC4A2}"/>
    <cellStyle name="40% - Énfasis3" xfId="9" xr:uid="{00000000-0005-0000-0000-000008000000}"/>
    <cellStyle name="40% - Énfasis3 2" xfId="60" xr:uid="{1242C880-87E5-4924-B882-9C03E9C6A4AB}"/>
    <cellStyle name="40% - Énfasis4" xfId="10" xr:uid="{00000000-0005-0000-0000-000009000000}"/>
    <cellStyle name="40% - Énfasis4 2" xfId="61" xr:uid="{DAD1F534-6EFF-4BA4-B67A-D8B7B9B14E9E}"/>
    <cellStyle name="40% - Énfasis5" xfId="11" xr:uid="{00000000-0005-0000-0000-00000A000000}"/>
    <cellStyle name="40% - Énfasis5 2" xfId="62" xr:uid="{528E8E24-FAAA-41E6-84DF-3B052D64B850}"/>
    <cellStyle name="40% - Énfasis6" xfId="12" xr:uid="{00000000-0005-0000-0000-00000B000000}"/>
    <cellStyle name="40% - Énfasis6 2" xfId="63" xr:uid="{EA6F747F-C478-4EF3-B4F2-9A3ADD2FBDFA}"/>
    <cellStyle name="60% - Énfasis1" xfId="13" xr:uid="{00000000-0005-0000-0000-00000C000000}"/>
    <cellStyle name="60% - Énfasis1 2" xfId="64" xr:uid="{CB74734D-0B5E-4D6A-8ECA-E8504CDF789B}"/>
    <cellStyle name="60% - Énfasis2" xfId="14" xr:uid="{00000000-0005-0000-0000-00000D000000}"/>
    <cellStyle name="60% - Énfasis2 2" xfId="65" xr:uid="{C3C0B624-533C-4F87-954A-6F423D2E540A}"/>
    <cellStyle name="60% - Énfasis3" xfId="15" xr:uid="{00000000-0005-0000-0000-00000E000000}"/>
    <cellStyle name="60% - Énfasis3 2" xfId="66" xr:uid="{8C0B8AFA-D9F6-4A7A-854B-EEF200FE9BE0}"/>
    <cellStyle name="60% - Énfasis4" xfId="16" xr:uid="{00000000-0005-0000-0000-00000F000000}"/>
    <cellStyle name="60% - Énfasis4 2" xfId="67" xr:uid="{F79D1A8C-65FE-437D-A1F8-65A6FC7E49A0}"/>
    <cellStyle name="60% - Énfasis5" xfId="17" xr:uid="{00000000-0005-0000-0000-000010000000}"/>
    <cellStyle name="60% - Énfasis5 2" xfId="68" xr:uid="{8D4D1177-41EF-449A-81D5-50504D4D3DEB}"/>
    <cellStyle name="60% - Énfasis6" xfId="18" xr:uid="{00000000-0005-0000-0000-000011000000}"/>
    <cellStyle name="60% - Énfasis6 2" xfId="69" xr:uid="{E77319ED-4408-475E-AEF9-A2B130458DC4}"/>
    <cellStyle name="Buena" xfId="19" xr:uid="{00000000-0005-0000-0000-000012000000}"/>
    <cellStyle name="Cálculo" xfId="20" xr:uid="{00000000-0005-0000-0000-000013000000}"/>
    <cellStyle name="Cálculo 2" xfId="70" xr:uid="{5F4F9B67-4CC6-4E2E-B6BE-60559DE9BC74}"/>
    <cellStyle name="Celda de comprobación" xfId="21" xr:uid="{00000000-0005-0000-0000-000014000000}"/>
    <cellStyle name="Celda de comprobación 2" xfId="71" xr:uid="{5F2010E5-06E0-4DBF-A17F-68C5CAA155CA}"/>
    <cellStyle name="Celda vinculada" xfId="22" xr:uid="{00000000-0005-0000-0000-000015000000}"/>
    <cellStyle name="Celda vinculada 2" xfId="72" xr:uid="{8504B6A4-C3BF-4B16-8B46-78C5880F9484}"/>
    <cellStyle name="Encabezado 1" xfId="23" xr:uid="{00000000-0005-0000-0000-000016000000}"/>
    <cellStyle name="Encabezado 1 2" xfId="73" xr:uid="{EA552E7D-18CD-47E6-9888-D2A68143DC46}"/>
    <cellStyle name="Encabezado 4" xfId="24" xr:uid="{00000000-0005-0000-0000-000017000000}"/>
    <cellStyle name="Encabezado 4 2" xfId="74" xr:uid="{081AFEB9-8FD1-48CF-9968-D91A01C1480B}"/>
    <cellStyle name="Énfasis1" xfId="25" xr:uid="{00000000-0005-0000-0000-000018000000}"/>
    <cellStyle name="Énfasis1 2" xfId="75" xr:uid="{89A5850A-BC0E-4914-8A4B-7A812312EBE0}"/>
    <cellStyle name="Énfasis2" xfId="26" xr:uid="{00000000-0005-0000-0000-000019000000}"/>
    <cellStyle name="Énfasis2 2" xfId="76" xr:uid="{716478AC-4F79-4D10-B3CA-E74D6EB2F279}"/>
    <cellStyle name="Énfasis3" xfId="27" xr:uid="{00000000-0005-0000-0000-00001A000000}"/>
    <cellStyle name="Énfasis3 2" xfId="77" xr:uid="{6968CA89-72E1-482B-BC13-53D5AFFA80C8}"/>
    <cellStyle name="Énfasis4" xfId="28" xr:uid="{00000000-0005-0000-0000-00001B000000}"/>
    <cellStyle name="Énfasis4 2" xfId="78" xr:uid="{3D7A1BF9-2790-4AB7-A0E7-4FB48A8D9766}"/>
    <cellStyle name="Énfasis5" xfId="29" xr:uid="{00000000-0005-0000-0000-00001C000000}"/>
    <cellStyle name="Énfasis5 2" xfId="79" xr:uid="{3B1B3E99-4FC5-4821-89D8-B0F18E6879CA}"/>
    <cellStyle name="Énfasis6" xfId="30" xr:uid="{00000000-0005-0000-0000-00001D000000}"/>
    <cellStyle name="Énfasis6 2" xfId="80" xr:uid="{3007D59E-2F9A-4E3A-8290-04E79A649467}"/>
    <cellStyle name="Entrada" xfId="31" xr:uid="{00000000-0005-0000-0000-00001E000000}"/>
    <cellStyle name="Entrada 2" xfId="81" xr:uid="{4C9E4238-88AF-4646-B876-BD6892EF8314}"/>
    <cellStyle name="Incorrecto" xfId="32" xr:uid="{00000000-0005-0000-0000-00001F000000}"/>
    <cellStyle name="Incorrecto 2" xfId="82" xr:uid="{0D87C2D8-AA4F-448D-97E2-FB54D65A2F94}"/>
    <cellStyle name="Millares" xfId="33" builtinId="3"/>
    <cellStyle name="Millares 2" xfId="83" xr:uid="{20D5659E-5436-4253-9579-C898A10668B4}"/>
    <cellStyle name="Neutral" xfId="34" xr:uid="{00000000-0005-0000-0000-000021000000}"/>
    <cellStyle name="Neutral 2" xfId="84" xr:uid="{757701E6-41B3-4446-9C3E-BEA4C774FCB6}"/>
    <cellStyle name="Normal" xfId="0" builtinId="0"/>
    <cellStyle name="Normal 2" xfId="35" xr:uid="{00000000-0005-0000-0000-000023000000}"/>
    <cellStyle name="Normal 2 3" xfId="94" xr:uid="{FF4A1325-9316-434C-AAAD-97991D3C1915}"/>
    <cellStyle name="Normal 3" xfId="49" xr:uid="{DAF98692-801E-4852-AD30-2F8DE059661B}"/>
    <cellStyle name="Normal 3 2" xfId="52" xr:uid="{6C2A14E6-5428-48CF-AF66-306202C45330}"/>
    <cellStyle name="Normal_99-100" xfId="36" xr:uid="{00000000-0005-0000-0000-000024000000}"/>
    <cellStyle name="Normal_C-76-79 Año 20112" xfId="48" xr:uid="{00000000-0005-0000-0000-000025000000}"/>
    <cellStyle name="Normal_cuadro 7" xfId="37" xr:uid="{00000000-0005-0000-0000-000026000000}"/>
    <cellStyle name="Normal_Hoja1" xfId="38" xr:uid="{00000000-0005-0000-0000-000027000000}"/>
    <cellStyle name="Notas" xfId="39" xr:uid="{00000000-0005-0000-0000-000029000000}"/>
    <cellStyle name="Notas 2" xfId="85" xr:uid="{06984748-D957-4FB7-8BA8-329B478227AB}"/>
    <cellStyle name="Porcentaje" xfId="93" builtinId="5"/>
    <cellStyle name="Porcentaje 2" xfId="50" xr:uid="{C4878827-CDB2-4E1E-BE7F-88BCA4EFE1B1}"/>
    <cellStyle name="Salida" xfId="40" xr:uid="{00000000-0005-0000-0000-00002A000000}"/>
    <cellStyle name="Salida 2" xfId="86" xr:uid="{1FE15AEF-6E0C-4DE7-BAD0-2773F69E770D}"/>
    <cellStyle name="Texto de advertencia" xfId="41" xr:uid="{00000000-0005-0000-0000-00002B000000}"/>
    <cellStyle name="Texto de advertencia 2" xfId="87" xr:uid="{D4EDC4B7-1DC9-4B11-9DC2-7B397C64279D}"/>
    <cellStyle name="Texto explicativo" xfId="42" xr:uid="{00000000-0005-0000-0000-00002C000000}"/>
    <cellStyle name="Texto explicativo 2" xfId="88" xr:uid="{3529E706-5D02-40F1-997E-4C27B9375603}"/>
    <cellStyle name="Título" xfId="43" xr:uid="{00000000-0005-0000-0000-00002D000000}"/>
    <cellStyle name="Título 1" xfId="44" xr:uid="{00000000-0005-0000-0000-00002E000000}"/>
    <cellStyle name="Título 2" xfId="45" xr:uid="{00000000-0005-0000-0000-00002F000000}"/>
    <cellStyle name="Título 2 2" xfId="90" xr:uid="{DC906ECC-3DDE-4651-8D30-F0AF6A75D5D0}"/>
    <cellStyle name="Título 3" xfId="46" xr:uid="{00000000-0005-0000-0000-000030000000}"/>
    <cellStyle name="Título 3 2" xfId="91" xr:uid="{FDD42F4D-2C68-47C4-B6FB-3735E25D8CBD}"/>
    <cellStyle name="Título 4" xfId="89" xr:uid="{2091F254-D0BC-4538-ABA1-4B56004395F8}"/>
    <cellStyle name="Total" xfId="47" xr:uid="{00000000-0005-0000-0000-000031000000}"/>
    <cellStyle name="Total 2" xfId="92" xr:uid="{4E4E019D-EB15-45D6-88BA-08EF3E9920A1}"/>
  </cellStyles>
  <dxfs count="97"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  <mruColors>
      <color rgb="FFE5F3FF"/>
      <color rgb="FFFFE5E5"/>
      <color rgb="FFFFFFB7"/>
      <color rgb="FFBDFFDB"/>
      <color rgb="FFF0EEDB"/>
      <color rgb="FFFEF4C2"/>
      <color rgb="FFFFFFC1"/>
      <color rgb="FFE2E3F6"/>
      <color rgb="FFB5B7D6"/>
      <color rgb="FFDEDF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%20MIDAGRI_DEIA\MINAGRI_DEIA_1\00%20ENTREGABLES\BOLET&#205;N%20EL%20AGRO%20EN%20CIFRA\2023\12_Diciembre\C.77_ProductosTradicionales.NoTradicion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"/>
      <sheetName val="2020"/>
      <sheetName val="C.73"/>
      <sheetName val="OTROS"/>
      <sheetName val="Productos_Tradicionales"/>
      <sheetName val="Hoja1"/>
      <sheetName val="Hoja1 (2)"/>
      <sheetName val="ENERO_2021"/>
      <sheetName val="ENERO_2021 (2)"/>
      <sheetName val="ENERO_2021 (3)"/>
      <sheetName val="ENERO_2021 (4)"/>
      <sheetName val="MARZO_2021"/>
      <sheetName val="ABRIL_2021"/>
      <sheetName val="MAYO_2021 (3)"/>
      <sheetName val="JUNIO_2021"/>
      <sheetName val="JULIO_2021 (2)"/>
      <sheetName val="AGOSTO_2021"/>
      <sheetName val="SETIEMBRE_2021"/>
      <sheetName val="OCTUBRE_2021"/>
      <sheetName val="Noviembre 2021"/>
      <sheetName val="Diciembre_2021"/>
      <sheetName val="enero 2022"/>
      <sheetName val="febrero_2022"/>
      <sheetName val="marzo_2022"/>
      <sheetName val="abril_2022"/>
      <sheetName val="mayo_2022"/>
      <sheetName val="junio_2022"/>
      <sheetName val="julio_2023"/>
      <sheetName val="agsoto_2022"/>
      <sheetName val="setiembre_2022"/>
      <sheetName val="octubre_2022"/>
      <sheetName val="noviembre_2022"/>
      <sheetName val="diciembre 2022"/>
      <sheetName val="enero_2023"/>
      <sheetName val="febrero_2023"/>
      <sheetName val="marzo_2023"/>
      <sheetName val="abril_2023"/>
      <sheetName val="mayo_2023"/>
      <sheetName val="junio 2023"/>
      <sheetName val="julio 2023"/>
      <sheetName val="agosto_2023"/>
      <sheetName val="setiembre_2023"/>
      <sheetName val="octubre_2023"/>
      <sheetName val="noviembre_2023"/>
      <sheetName val="diciembre_2023"/>
      <sheetName val="enero_2024"/>
      <sheetName val="subparti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2">
          <cell r="A2" t="str">
            <v>0806100000</v>
          </cell>
          <cell r="B2" t="str">
            <v>Uvas frescas</v>
          </cell>
        </row>
        <row r="3">
          <cell r="A3" t="str">
            <v>0804400000</v>
          </cell>
          <cell r="B3" t="str">
            <v>Paltas, frescas o secas</v>
          </cell>
        </row>
        <row r="4">
          <cell r="A4" t="str">
            <v>0804502000</v>
          </cell>
          <cell r="B4" t="str">
            <v>Mangos y mangostanes, frescos o secos</v>
          </cell>
        </row>
        <row r="5">
          <cell r="A5" t="str">
            <v>0810400000</v>
          </cell>
          <cell r="B5" t="str">
            <v>Arándanos rojos, mirtilos, frescos.</v>
          </cell>
        </row>
        <row r="6">
          <cell r="A6" t="str">
            <v>0901119000</v>
          </cell>
          <cell r="B6" t="str">
            <v>Café sin tostar, sin descafeinar</v>
          </cell>
        </row>
        <row r="7">
          <cell r="A7" t="str">
            <v>2309909000</v>
          </cell>
          <cell r="B7" t="str">
            <v>Las demás preparaciones para la alimentación de los animales</v>
          </cell>
        </row>
        <row r="8">
          <cell r="A8" t="str">
            <v>0709200000</v>
          </cell>
          <cell r="B8" t="str">
            <v>Espárragos, frescos o refrigerados</v>
          </cell>
        </row>
        <row r="9">
          <cell r="A9" t="str">
            <v>0811909100</v>
          </cell>
          <cell r="B9" t="str">
            <v>Mango, sin cocer o cocidos en agua o vapor, congelados</v>
          </cell>
        </row>
        <row r="10">
          <cell r="A10" t="str">
            <v>0810909000</v>
          </cell>
          <cell r="B10" t="str">
            <v>Demás frutas u otros frutos frescos</v>
          </cell>
        </row>
        <row r="11">
          <cell r="A11" t="str">
            <v>1801001900</v>
          </cell>
          <cell r="B11" t="str">
            <v>Los demás cacao en grano, entero o partido</v>
          </cell>
        </row>
        <row r="12">
          <cell r="A12" t="str">
            <v>0904211090</v>
          </cell>
          <cell r="B12" t="str">
            <v>Demás paprika secos, sin triturar ni pulveriza</v>
          </cell>
        </row>
        <row r="13">
          <cell r="A13" t="str">
            <v>0803901100</v>
          </cell>
          <cell r="B13" t="str">
            <v>Bananas incluidos los plátanos tipo "cavendish valery" frescos</v>
          </cell>
        </row>
        <row r="14">
          <cell r="A14" t="str">
            <v>1511100000</v>
          </cell>
          <cell r="B14" t="str">
            <v>Aceite de palma en bruto</v>
          </cell>
        </row>
        <row r="15">
          <cell r="A15" t="str">
            <v>2005600000</v>
          </cell>
          <cell r="B15" t="str">
            <v>Esparragos preparados o conservados, sin congelar</v>
          </cell>
        </row>
        <row r="16">
          <cell r="A16" t="str">
            <v>1905310000</v>
          </cell>
          <cell r="B16" t="str">
            <v>Galletas dulces (con adición de edulcorante)</v>
          </cell>
        </row>
        <row r="17">
          <cell r="A17" t="str">
            <v>0910110000</v>
          </cell>
          <cell r="B17" t="str">
            <v>Jengibre sin triturar ni pulverizar</v>
          </cell>
        </row>
        <row r="18">
          <cell r="A18" t="str">
            <v>3301130000</v>
          </cell>
          <cell r="B18" t="str">
            <v>Aceites esenciales de limón</v>
          </cell>
        </row>
        <row r="19">
          <cell r="A19" t="str">
            <v>2207100000</v>
          </cell>
          <cell r="B19" t="str">
            <v>Alcohol etílico grado alcohólico superior o igual al 80 % vol</v>
          </cell>
        </row>
        <row r="20">
          <cell r="A20" t="str">
            <v>2005991000</v>
          </cell>
          <cell r="B20" t="str">
            <v>Alcachofas (alcauciles) preparadas o conservadas, sin congelar</v>
          </cell>
        </row>
        <row r="21">
          <cell r="A21" t="str">
            <v>1008509000</v>
          </cell>
          <cell r="B21" t="str">
            <v>Los demas quinua, excepto para siembra</v>
          </cell>
        </row>
        <row r="22">
          <cell r="A22" t="str">
            <v>2001909000</v>
          </cell>
          <cell r="B22" t="str">
            <v>Los demás hortalizas, otros frutos y demás partes comestibles, preparados o conservados</v>
          </cell>
        </row>
        <row r="23">
          <cell r="A23" t="str">
            <v>1212290000</v>
          </cell>
          <cell r="B23" t="str">
            <v>Las demás algas</v>
          </cell>
        </row>
        <row r="24">
          <cell r="A24" t="str">
            <v>3203002100</v>
          </cell>
          <cell r="B24" t="str">
            <v>Carmin de cochinilla</v>
          </cell>
        </row>
        <row r="25">
          <cell r="A25" t="str">
            <v>0811909900</v>
          </cell>
          <cell r="B25" t="str">
            <v>Demás frutas u otros frutos, sin cocer o cocidos en agua o vapor, congelados</v>
          </cell>
        </row>
        <row r="26">
          <cell r="A26" t="str">
            <v>0805210000</v>
          </cell>
          <cell r="B26" t="str">
            <v>Mandarinas (incluidas las tangerinas y satsumas)</v>
          </cell>
        </row>
        <row r="27">
          <cell r="A27" t="str">
            <v>0805299000</v>
          </cell>
          <cell r="B27" t="str">
            <v>Los demas citricos</v>
          </cell>
        </row>
        <row r="28">
          <cell r="A28" t="str">
            <v>1901909000</v>
          </cell>
          <cell r="B28" t="str">
            <v>Demás preparaciones alimenticias de harina, grañones, sémola, almidón, fécula o extracto de malta, que no contengan cacao o con un contenido de cacao inferior al 40% en peso</v>
          </cell>
        </row>
        <row r="29">
          <cell r="A29" t="str">
            <v>1701999000</v>
          </cell>
          <cell r="B29" t="str">
            <v>Las demás azúcares de caña o remolacha refinados en estado sólido</v>
          </cell>
        </row>
        <row r="30">
          <cell r="A30" t="str">
            <v>1905901000</v>
          </cell>
          <cell r="B30" t="str">
            <v>Galletas saladas o aromatizadas</v>
          </cell>
        </row>
        <row r="31">
          <cell r="A31" t="str">
            <v>2009892000</v>
          </cell>
          <cell r="B31" t="str">
            <v>Jugo de maracuyá, sin fermentar y sin adición de alcohol</v>
          </cell>
        </row>
        <row r="32">
          <cell r="A32" t="str">
            <v>0811109000</v>
          </cell>
          <cell r="B32" t="str">
            <v>Demás fresas (frutillas), sin cocer o cocidos en agua o vapor, congelados</v>
          </cell>
        </row>
        <row r="33">
          <cell r="A33" t="str">
            <v>0703100000</v>
          </cell>
          <cell r="B33" t="str">
            <v>Cebollas y chalotes, frescos o refrigerados</v>
          </cell>
        </row>
        <row r="34">
          <cell r="A34" t="str">
            <v>0805502200</v>
          </cell>
          <cell r="B34" t="str">
            <v>Limón tahití (citrus latifolia), frescos o secos</v>
          </cell>
        </row>
        <row r="35">
          <cell r="A35" t="str">
            <v>1511900000</v>
          </cell>
          <cell r="B35" t="str">
            <v>Los demás aceite de palma y sus fracciones, incluso refinado</v>
          </cell>
        </row>
        <row r="36">
          <cell r="A36" t="str">
            <v>2005700000</v>
          </cell>
          <cell r="B36" t="str">
            <v>Aceitunas preparadas o conservadas, sin congelar</v>
          </cell>
        </row>
        <row r="37">
          <cell r="A37" t="str">
            <v>2005993110</v>
          </cell>
          <cell r="B37" t="str">
            <v>Pimiento piquillo preparadas o conservadas, sin congelar</v>
          </cell>
        </row>
        <row r="38">
          <cell r="A38" t="str">
            <v>1302391000</v>
          </cell>
          <cell r="B38" t="str">
            <v>Mucílagos de semilla de tara (caesalpinea spinosa)</v>
          </cell>
        </row>
        <row r="39">
          <cell r="A39" t="str">
            <v>1804001200</v>
          </cell>
          <cell r="B39" t="str">
            <v>Manteca de cacao con un índice de acidez expresado en ácido oleico superior a 1 % pero inferior o igual a 1.65 %</v>
          </cell>
        </row>
        <row r="40">
          <cell r="A40" t="str">
            <v>1209919000</v>
          </cell>
          <cell r="B40" t="str">
            <v>Las demás semillas de hortalizas</v>
          </cell>
        </row>
        <row r="41">
          <cell r="A41" t="str">
            <v>2008993000</v>
          </cell>
          <cell r="B41" t="str">
            <v>Mangos preparados o conservados de otro modo, incluso con adición de azúcar u otro edulcorante o alcohol</v>
          </cell>
        </row>
        <row r="42">
          <cell r="A42" t="str">
            <v>0402911000</v>
          </cell>
          <cell r="B42" t="str">
            <v>Leche evaporada sin azucar ni edulcorante</v>
          </cell>
        </row>
        <row r="43">
          <cell r="A43" t="str">
            <v>1806320000</v>
          </cell>
          <cell r="B43" t="str">
            <v>Chocolate y demás preparaciones alimenticias que contengan cacao, en bloques, tabletas o barras, sin rellenos</v>
          </cell>
        </row>
        <row r="44">
          <cell r="A44" t="str">
            <v>1805000000</v>
          </cell>
          <cell r="B44" t="str">
            <v>Cacao en polvo sin adición de azúcar ni otro edulcorante</v>
          </cell>
        </row>
        <row r="45">
          <cell r="A45" t="str">
            <v>1404902000</v>
          </cell>
          <cell r="B45" t="str">
            <v>Tara en polvo (caesalpinea spinosa)</v>
          </cell>
        </row>
        <row r="46">
          <cell r="A46" t="str">
            <v>2106902900</v>
          </cell>
          <cell r="B46" t="str">
            <v>Las demás preparaciones compuestas grado alcohólico inferior o igual al 0.5 % vol, para la elaboración de bebidas</v>
          </cell>
        </row>
        <row r="47">
          <cell r="A47" t="str">
            <v>2002900000</v>
          </cell>
          <cell r="B47" t="str">
            <v>Los demás tomates preparados o conservados</v>
          </cell>
        </row>
        <row r="48">
          <cell r="A48" t="str">
            <v>1209999000</v>
          </cell>
          <cell r="B48" t="str">
            <v>Los demás semillas, frutos y esporas, para siembra</v>
          </cell>
        </row>
        <row r="49">
          <cell r="A49" t="str">
            <v>0805220000</v>
          </cell>
          <cell r="B49" t="str">
            <v>Clementinas, frescas o secas</v>
          </cell>
        </row>
        <row r="50">
          <cell r="A50" t="str">
            <v>2005993120</v>
          </cell>
          <cell r="B50" t="str">
            <v>Pimiento morrón preparadas o conservadas, sin congelar</v>
          </cell>
        </row>
        <row r="51">
          <cell r="A51" t="str">
            <v>0801220000</v>
          </cell>
          <cell r="B51" t="str">
            <v>Nueces del brasil sin cascara frescas o secas</v>
          </cell>
        </row>
        <row r="52">
          <cell r="A52" t="str">
            <v>2008999000</v>
          </cell>
          <cell r="B52" t="str">
            <v xml:space="preserve">Los demás frutas, incluida las mezclas, y otros frutos y demás partes comestibles de plantas, preparados o conservados </v>
          </cell>
        </row>
        <row r="53">
          <cell r="A53" t="str">
            <v>1902190000</v>
          </cell>
          <cell r="B53" t="str">
            <v>Las demás pastas alimenticias sin cocer, rellenar ni preparar de otra forma</v>
          </cell>
        </row>
        <row r="54">
          <cell r="A54" t="str">
            <v>4407299000</v>
          </cell>
          <cell r="B54" t="str">
            <v>Las demás maderas tropicales, aserrada o desbastada longitudinalmente de espesor superior a 6 mm</v>
          </cell>
        </row>
        <row r="55">
          <cell r="A55" t="str">
            <v>0710801000</v>
          </cell>
          <cell r="B55" t="str">
            <v>Esparragos congelados</v>
          </cell>
        </row>
        <row r="56">
          <cell r="A56" t="str">
            <v>1513211000</v>
          </cell>
          <cell r="B56" t="str">
            <v>Aceite de almendra de palma en bruto</v>
          </cell>
        </row>
        <row r="57">
          <cell r="A57" t="str">
            <v>0713399100</v>
          </cell>
          <cell r="B57" t="str">
            <v>Pallares (phaseolus lunatus), excepto para siembra</v>
          </cell>
        </row>
        <row r="58">
          <cell r="A58" t="str">
            <v>2005993190</v>
          </cell>
          <cell r="B58" t="str">
            <v>Los demás pimientos de la especie annuum</v>
          </cell>
        </row>
        <row r="59">
          <cell r="A59" t="str">
            <v>1209915000</v>
          </cell>
          <cell r="B59" t="str">
            <v>Semilla de tomates (licopersicum spp.)</v>
          </cell>
        </row>
        <row r="60">
          <cell r="A60" t="str">
            <v>1106201000</v>
          </cell>
          <cell r="B60" t="str">
            <v>Harina de maca (lepidium meyenii)</v>
          </cell>
        </row>
        <row r="61">
          <cell r="A61" t="str">
            <v>2302300000</v>
          </cell>
          <cell r="B61" t="str">
            <v>Salvados, moyuelos y demas residuos del cernido, molienda u otros tratamientos de trigo</v>
          </cell>
        </row>
        <row r="62">
          <cell r="A62" t="str">
            <v>0814001000</v>
          </cell>
          <cell r="B62" t="str">
            <v>Cortezas de limón (limón sutil, limón común, limón criollo) (citrus aurantifolia)</v>
          </cell>
        </row>
        <row r="63">
          <cell r="A63" t="str">
            <v>3203001400</v>
          </cell>
          <cell r="B63" t="str">
            <v>Colorantes de origen vegetal de achiote</v>
          </cell>
        </row>
        <row r="64">
          <cell r="A64" t="str">
            <v>2103902000</v>
          </cell>
          <cell r="B64" t="str">
            <v>Condimentos y sazonadores, compuestos</v>
          </cell>
        </row>
        <row r="65">
          <cell r="A65" t="str">
            <v>0710809000</v>
          </cell>
          <cell r="B65" t="str">
            <v>Las demas hortalizas incluso silvestres</v>
          </cell>
        </row>
        <row r="66">
          <cell r="A66" t="str">
            <v>4409229090</v>
          </cell>
          <cell r="B66" t="str">
            <v>Los demás madera perfilada longitudinalmente</v>
          </cell>
        </row>
        <row r="67">
          <cell r="A67" t="str">
            <v>1806900000</v>
          </cell>
          <cell r="B67" t="str">
            <v>Los demás chocolate y demás preparaciones alimenticias que contengan cacao</v>
          </cell>
        </row>
        <row r="68">
          <cell r="A68" t="str">
            <v>2005999000</v>
          </cell>
          <cell r="B68" t="str">
            <v>Las demás hortalizas y las mezclas de hortalizas preparadas o conservadas, sin congelar</v>
          </cell>
        </row>
        <row r="69">
          <cell r="A69" t="str">
            <v>2103909000</v>
          </cell>
          <cell r="B69" t="str">
            <v>Las demás preparaciones para salsas y salsas preparadas</v>
          </cell>
        </row>
        <row r="70">
          <cell r="A70" t="str">
            <v>2106907900</v>
          </cell>
          <cell r="B70" t="str">
            <v>Los demás complementos y suplementos alimenticios</v>
          </cell>
        </row>
        <row r="71">
          <cell r="A71" t="str">
            <v>2008300000</v>
          </cell>
          <cell r="B71" t="str">
            <v>Agrios (cítricos), preparados o conservados de otro modo, incluso con adición de azúcar u otro edulcorante o alcohol</v>
          </cell>
        </row>
        <row r="72">
          <cell r="A72" t="str">
            <v>1211903000</v>
          </cell>
          <cell r="B72" t="str">
            <v>Oregano (origanum vulgare)</v>
          </cell>
        </row>
        <row r="73">
          <cell r="A73" t="str">
            <v>2104101000</v>
          </cell>
          <cell r="B73" t="str">
            <v>Preparaciones para sopas, potajes o caldos</v>
          </cell>
        </row>
        <row r="74">
          <cell r="A74" t="str">
            <v>0713319000</v>
          </cell>
          <cell r="B74" t="str">
            <v>Frijoles de las especies vigna mungo (l) hepper o vigna radiata (l) wilczek, excepto para siembra</v>
          </cell>
        </row>
        <row r="75">
          <cell r="A75" t="str">
            <v>2202100000</v>
          </cell>
          <cell r="B75" t="str">
            <v>Agua, incluidas el agua mineral y la gaseada, con adición de azúcar u otro edulcorante o aromatizada</v>
          </cell>
        </row>
        <row r="76">
          <cell r="A76" t="str">
            <v>0904221000</v>
          </cell>
          <cell r="B76" t="str">
            <v>Paprika (capsicum annuum, l.) triturados o pulverizados</v>
          </cell>
        </row>
        <row r="77">
          <cell r="A77" t="str">
            <v>1518009000</v>
          </cell>
          <cell r="B77" t="str">
            <v>Los demas grasas y aceites animales o vegetales y sus fracciones, cocidos, oxidados, deshidratados, sulfurados</v>
          </cell>
        </row>
        <row r="78">
          <cell r="A78" t="str">
            <v>1207701000</v>
          </cell>
          <cell r="B78" t="str">
            <v>Semillas de melón, para siembra</v>
          </cell>
        </row>
        <row r="79">
          <cell r="A79" t="str">
            <v>2008910000</v>
          </cell>
          <cell r="B79" t="str">
            <v>Palmitos preparados o conservados de otro modo, incluso con adición de azúcar u otro edulcorante o alcohol</v>
          </cell>
        </row>
        <row r="80">
          <cell r="A80" t="str">
            <v>2009391000</v>
          </cell>
          <cell r="B80" t="str">
            <v>Jugo de limón de la subpartida 0805.50.21, sin fermentar y sin adición de alcohol, incluso con adición de azúcar u otro edulcorante excepto de el valor brix inferior o igual a 20</v>
          </cell>
        </row>
        <row r="81">
          <cell r="A81" t="str">
            <v>1806209000</v>
          </cell>
          <cell r="B81" t="str">
            <v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82">
          <cell r="A82" t="str">
            <v>1515900090</v>
          </cell>
          <cell r="B82" t="str">
            <v>Los demás grasas y aceites vegetales fijos (incluido el aceite de jojoba), y sus fracciones, incluso refinados, pero sin modificar químicamente</v>
          </cell>
        </row>
        <row r="83">
          <cell r="A83" t="str">
            <v>0703209000</v>
          </cell>
          <cell r="B83" t="str">
            <v>Los demas ajos frescos o refrigerados</v>
          </cell>
        </row>
        <row r="84">
          <cell r="A84" t="str">
            <v>1803100000</v>
          </cell>
          <cell r="B84" t="str">
            <v>Pasta de cacao sin desgrasar</v>
          </cell>
        </row>
        <row r="85">
          <cell r="A85" t="str">
            <v>0710400000</v>
          </cell>
          <cell r="B85" t="str">
            <v>Maiz dulce congelado</v>
          </cell>
        </row>
        <row r="86">
          <cell r="A86" t="str">
            <v>1904100000</v>
          </cell>
          <cell r="B86" t="str">
            <v>Productos a base de cereales obtenidos por inflado o tostado</v>
          </cell>
        </row>
        <row r="87">
          <cell r="A87" t="str">
            <v>0904219000</v>
          </cell>
          <cell r="B87" t="str">
            <v>Demás frutos de los géneros capsicum o pimenta, secos, sin triturar o pulverizar, excepto paprika (capsicum annuum, l.).</v>
          </cell>
        </row>
        <row r="88">
          <cell r="A88" t="str">
            <v>1509200000</v>
          </cell>
          <cell r="B88" t="str">
            <v>Aceite de oliva virgen extra</v>
          </cell>
        </row>
        <row r="89">
          <cell r="A89" t="str">
            <v>0712909000</v>
          </cell>
          <cell r="B89" t="str">
            <v>Demás hortalizas, mezclas de hortalizas secas</v>
          </cell>
        </row>
        <row r="90">
          <cell r="A90" t="str">
            <v>2309902000</v>
          </cell>
          <cell r="B90" t="str">
            <v>Premezclas para la alimentación de los animales</v>
          </cell>
        </row>
        <row r="91">
          <cell r="A91" t="str">
            <v>4407990000</v>
          </cell>
          <cell r="B91" t="str">
            <v>Las demás madera aserrada o desbastada longitudinalmente, de espesor superior a 6 mm</v>
          </cell>
        </row>
        <row r="92">
          <cell r="A92" t="str">
            <v>4409229020</v>
          </cell>
          <cell r="B92" t="str">
            <v>Madera moldurada perfilada longitudinalmente</v>
          </cell>
        </row>
        <row r="93">
          <cell r="A93" t="str">
            <v>0711200000</v>
          </cell>
          <cell r="B93" t="str">
            <v>Aceitunas conservadas provisionalmente, pero todavía impropias para consumo inmediato.</v>
          </cell>
        </row>
        <row r="94">
          <cell r="A94" t="str">
            <v>1806310000</v>
          </cell>
          <cell r="B94" t="str">
            <v>Chocolate y demás preparaciones alimenticias que contengan cacao, en bloques, tabletas o barras, rellenos</v>
          </cell>
        </row>
        <row r="95">
          <cell r="A95" t="str">
            <v>1703100000</v>
          </cell>
          <cell r="B95" t="str">
            <v>Melaza de caña</v>
          </cell>
        </row>
        <row r="96">
          <cell r="A96" t="str">
            <v>1207999900</v>
          </cell>
          <cell r="B96" t="str">
            <v>Demás semillas y frutos oleaginosos, excepto para siembra</v>
          </cell>
        </row>
        <row r="97">
          <cell r="A97" t="str">
            <v>0708100000</v>
          </cell>
          <cell r="B97" t="str">
            <v>Arvejas (guisantes, chicharos) (pisum sativum) frescas o refrigeradas</v>
          </cell>
        </row>
        <row r="98">
          <cell r="A98" t="str">
            <v>1804001300</v>
          </cell>
          <cell r="B98" t="str">
            <v>Manteca de cacao con un índice de acidez expresado en ácido oleico superior a 1.65 %</v>
          </cell>
        </row>
        <row r="99">
          <cell r="A99" t="str">
            <v>2208202100</v>
          </cell>
          <cell r="B99" t="str">
            <v>Pisco</v>
          </cell>
        </row>
        <row r="100">
          <cell r="A100" t="str">
            <v>1804001100</v>
          </cell>
          <cell r="B100" t="str">
            <v>Manteca de cacao con un índice de acidez expresado en ácido oleico inferior o igual a 1 %</v>
          </cell>
        </row>
        <row r="101">
          <cell r="A101" t="str">
            <v>1005903000</v>
          </cell>
          <cell r="B101" t="str">
            <v>Maíz blanco gigante</v>
          </cell>
        </row>
        <row r="102">
          <cell r="A102" t="str">
            <v>2103901000</v>
          </cell>
          <cell r="B102" t="str">
            <v>Salsa mayonesa</v>
          </cell>
        </row>
        <row r="103">
          <cell r="A103" t="str">
            <v>2008209000</v>
          </cell>
          <cell r="B103" t="str">
            <v>Demás piñas (ananás), preparados o conservados de otro modo, incluso con adición de azúcar u otro edulcorante o alcohol</v>
          </cell>
        </row>
        <row r="104">
          <cell r="A104" t="str">
            <v>1905320000</v>
          </cell>
          <cell r="B104" t="str">
            <v>Barquillos y obleas, incluso rellenos («gaufrettes», «wafers») y «waffles» («gaufres»)</v>
          </cell>
        </row>
        <row r="105">
          <cell r="A105" t="str">
            <v>0902300000</v>
          </cell>
          <cell r="B105" t="str">
            <v>Te negro (fermentado) y te parcialm.fermentado, presentados en envases de cont.&lt; =3kg</v>
          </cell>
        </row>
        <row r="106">
          <cell r="A106" t="str">
            <v>1211909099</v>
          </cell>
          <cell r="B106" t="str">
            <v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ginseng.</v>
          </cell>
        </row>
        <row r="107">
          <cell r="A107" t="str">
            <v>1704901000</v>
          </cell>
          <cell r="B107" t="str">
            <v>Bombones, caramelos, confites y pastillas</v>
          </cell>
        </row>
        <row r="108">
          <cell r="A108" t="str">
            <v>0713359000</v>
          </cell>
          <cell r="B108" t="str">
            <v>Los demas frijoles salvajes o caupi</v>
          </cell>
        </row>
        <row r="109">
          <cell r="A109" t="str">
            <v>0603199000</v>
          </cell>
          <cell r="B109" t="str">
            <v>Los demas flores y capullos frescos cortados para ramos o adornos</v>
          </cell>
        </row>
        <row r="110">
          <cell r="A110" t="str">
            <v>1513291000</v>
          </cell>
          <cell r="B110" t="str">
            <v>Los demás aceite de almendra de palma, incluso refinados, pero sin modificar químicamente</v>
          </cell>
        </row>
        <row r="111">
          <cell r="A111" t="str">
            <v>4407220000</v>
          </cell>
          <cell r="B111" t="str">
            <v>Madera tropical virola, imbuia y balsa, aserrada o desbastada longitudinalmente de espesor superior a 6 mm</v>
          </cell>
        </row>
        <row r="112">
          <cell r="A112" t="str">
            <v>2202990000</v>
          </cell>
          <cell r="B112" t="str">
            <v>Las demás agua, incluidas el agua mineral y la gaseada, con adición de azúcar u otro edulcorante o aromatizada, y demás bebidas no alcohólicas</v>
          </cell>
        </row>
        <row r="113">
          <cell r="A113" t="str">
            <v>0904229000</v>
          </cell>
          <cell r="B113" t="str">
            <v>Los demás frutos de los géneros capsicum o pimenta triturados o pulverizados</v>
          </cell>
        </row>
        <row r="114">
          <cell r="A114" t="str">
            <v>0804100000</v>
          </cell>
          <cell r="B114" t="str">
            <v>Datiles, frescos o secos</v>
          </cell>
        </row>
        <row r="115">
          <cell r="A115" t="str">
            <v>1005909000</v>
          </cell>
          <cell r="B115" t="str">
            <v>Los demás maíces</v>
          </cell>
        </row>
        <row r="116">
          <cell r="A116" t="str">
            <v>1516200000</v>
          </cell>
          <cell r="B116" t="str">
            <v>Grasas y aceites, vegetales, y sus fracciones, parcial o totalmente hidrogenados</v>
          </cell>
        </row>
        <row r="117">
          <cell r="A117" t="str">
            <v>2203000000</v>
          </cell>
          <cell r="B117" t="str">
            <v>Cerveza de malta</v>
          </cell>
        </row>
        <row r="118">
          <cell r="A118" t="str">
            <v>0811909400</v>
          </cell>
          <cell r="B118" t="str">
            <v>Maraucyá (parchita) (passiflora edulis), sin cocer o cocidos en agua o vapor, congelados</v>
          </cell>
        </row>
        <row r="119">
          <cell r="A119" t="str">
            <v>1509400000</v>
          </cell>
          <cell r="B119" t="str">
            <v>Los demás aceites de oliva vírgenes</v>
          </cell>
        </row>
        <row r="120">
          <cell r="A120" t="str">
            <v>0601100000</v>
          </cell>
          <cell r="B120" t="str">
            <v>Bulbos, cebollas, tubérculos, raíces y bulbos tuberosos, turiones y rizomas, en reposo vegetativo</v>
          </cell>
        </row>
        <row r="121">
          <cell r="A121" t="str">
            <v>4409291000</v>
          </cell>
          <cell r="B121" t="str">
            <v>Las demás tablillas y frisos para parqués, sin ensamblar</v>
          </cell>
        </row>
        <row r="122">
          <cell r="A122" t="str">
            <v>1516100000</v>
          </cell>
          <cell r="B122" t="str">
            <v>Grasas y aceites, animales, y sus fracciones, parcial o totalmente hidrogenados</v>
          </cell>
        </row>
        <row r="123">
          <cell r="A123" t="str">
            <v>5102191000</v>
          </cell>
          <cell r="B123" t="str">
            <v>Pelo fino de alpaca o de llama (incluido el guanaco), sin cardar ni peinar</v>
          </cell>
        </row>
        <row r="124">
          <cell r="A124" t="str">
            <v>0713339900</v>
          </cell>
          <cell r="B124" t="str">
            <v>Los demas frijoles comun excepto para siembra</v>
          </cell>
        </row>
        <row r="125">
          <cell r="A125" t="str">
            <v>0713509000</v>
          </cell>
          <cell r="B125" t="str">
            <v>Habas, haba caballar y haba menor excepto para siembra</v>
          </cell>
        </row>
        <row r="126">
          <cell r="A126" t="str">
            <v>3502110000</v>
          </cell>
          <cell r="B126" t="str">
            <v>Ovoalbúmina seca</v>
          </cell>
        </row>
        <row r="127">
          <cell r="A127" t="str">
            <v>0806200000</v>
          </cell>
          <cell r="B127" t="str">
            <v>Uvas secas, incluidas las pasas</v>
          </cell>
        </row>
        <row r="128">
          <cell r="A128" t="str">
            <v>2106909000</v>
          </cell>
          <cell r="B128" t="str">
            <v>Las demás preparaciones alimenticias no expresadas ni comprendidas en otra parte</v>
          </cell>
        </row>
        <row r="129">
          <cell r="A129" t="str">
            <v>3203001500</v>
          </cell>
          <cell r="B129" t="str">
            <v>Colorantes de origen vegetal de marigold</v>
          </cell>
        </row>
        <row r="130">
          <cell r="A130" t="str">
            <v>4101200000</v>
          </cell>
          <cell r="B130" t="str">
            <v>Cueros y pieles enteros de bovino, de peso unitario inferior o igual a 8 kg para los secos, a 10 kg para los salados secos y a 16 kg para los frescos</v>
          </cell>
        </row>
        <row r="131">
          <cell r="A131" t="str">
            <v>1801002000</v>
          </cell>
          <cell r="B131" t="str">
            <v>Cacao en grano, entero o partido, tostado</v>
          </cell>
        </row>
        <row r="132">
          <cell r="A132" t="str">
            <v>1803200000</v>
          </cell>
          <cell r="B132" t="str">
            <v>Pasta de cacao desgrasada total o parcialmente</v>
          </cell>
        </row>
        <row r="133">
          <cell r="A133" t="str">
            <v>5101110000</v>
          </cell>
          <cell r="B133" t="str">
            <v>Lana esquilada, sin cardar ni peinar, sucia</v>
          </cell>
        </row>
        <row r="134">
          <cell r="A134" t="str">
            <v>1901200000</v>
          </cell>
          <cell r="B134" t="str">
            <v>Mezclas y pastas para la preparación de productos de panadería, pastelería o galletería, de la partida 19.05</v>
          </cell>
        </row>
        <row r="135">
          <cell r="A135" t="str">
            <v>2905450000</v>
          </cell>
          <cell r="B135" t="str">
            <v>Glicerol</v>
          </cell>
        </row>
        <row r="136">
          <cell r="A136" t="str">
            <v>1509300000</v>
          </cell>
          <cell r="B136" t="str">
            <v>Aceite de oliva virgen</v>
          </cell>
        </row>
        <row r="137">
          <cell r="A137" t="str">
            <v>2007999100</v>
          </cell>
          <cell r="B137" t="str">
            <v>Los demás confituras, jaleas y mermeladas, obtenidos por cocción, incluso con adición de azúcar u otro edulcorante</v>
          </cell>
        </row>
        <row r="138">
          <cell r="A138" t="str">
            <v>2106907100</v>
          </cell>
          <cell r="B138" t="str">
            <v>Complementos y suplementos alimenticios que contengan como ingrediente principal uno o más extractos vegetales, partes de plantas, semillas o frutos, incluidas las mezclas entre sí</v>
          </cell>
        </row>
        <row r="139">
          <cell r="A139" t="str">
            <v>0402991000</v>
          </cell>
          <cell r="B139" t="str">
            <v>Leche condensada</v>
          </cell>
        </row>
        <row r="140">
          <cell r="A140" t="str">
            <v>0712390000</v>
          </cell>
          <cell r="B140" t="str">
            <v>Los demas hongos y trufas secos</v>
          </cell>
        </row>
        <row r="141">
          <cell r="A141" t="str">
            <v>1302399000</v>
          </cell>
          <cell r="B141" t="str">
            <v>Los demás mucílagos y espesativos derivados de los vegetales, incluso modificados</v>
          </cell>
        </row>
        <row r="142">
          <cell r="A142" t="str">
            <v>1905909000</v>
          </cell>
          <cell r="B142" t="str">
            <v>Los demás productos de panadería, pastelería o galletería, incluso con adición de cacao</v>
          </cell>
        </row>
        <row r="143">
          <cell r="A143" t="str">
            <v>0910300000</v>
          </cell>
          <cell r="B143" t="str">
            <v>Cúrcuma</v>
          </cell>
        </row>
        <row r="144">
          <cell r="A144" t="str">
            <v>3203001900</v>
          </cell>
          <cell r="B144" t="str">
            <v>Las demás colorantes de origen vegetal</v>
          </cell>
        </row>
        <row r="145">
          <cell r="A145" t="str">
            <v>1302199900</v>
          </cell>
          <cell r="B145" t="str">
            <v>Los demás jugos y extractos vegetales</v>
          </cell>
        </row>
        <row r="146">
          <cell r="A146" t="str">
            <v>0804200000</v>
          </cell>
          <cell r="B146" t="str">
            <v>Higos, frescos o secos</v>
          </cell>
        </row>
        <row r="147">
          <cell r="A147" t="str">
            <v>0805501000</v>
          </cell>
          <cell r="B147" t="str">
            <v>Limones (citrus limon, citrus limonum) frescos o secos</v>
          </cell>
        </row>
        <row r="148">
          <cell r="A148" t="str">
            <v>4403499000</v>
          </cell>
          <cell r="B148" t="str">
            <v>Las demás, de maderas tropicales en bruto, incluso descortezada, desalburada o escuadrada</v>
          </cell>
        </row>
        <row r="149">
          <cell r="A149" t="str">
            <v>4409229010</v>
          </cell>
          <cell r="B149" t="str">
            <v>Tablillas y frisos para parqués, sin ensamblar, perfilada longitudinalmente</v>
          </cell>
        </row>
        <row r="150">
          <cell r="A150" t="str">
            <v>4409292000</v>
          </cell>
          <cell r="B150" t="str">
            <v>Las demás madera moldurada</v>
          </cell>
        </row>
        <row r="151">
          <cell r="A151" t="str">
            <v>0714209000</v>
          </cell>
          <cell r="B151" t="str">
            <v>Los demas camotes (batatas) frescos, refrigerados, congelados o secos</v>
          </cell>
        </row>
        <row r="152">
          <cell r="A152" t="str">
            <v>1202420000</v>
          </cell>
          <cell r="B152" t="str">
            <v>Maníes sin cáscara, incluso quebrantados</v>
          </cell>
        </row>
        <row r="153">
          <cell r="A153" t="str">
            <v>2106901000</v>
          </cell>
          <cell r="B153" t="str">
            <v>Polvos para la preparación de budines, cremas, helados, postres, gelatinas y similares</v>
          </cell>
        </row>
        <row r="154">
          <cell r="A154" t="str">
            <v>0813400000</v>
          </cell>
          <cell r="B154" t="str">
            <v>Las demas frutas u otros frutos secos</v>
          </cell>
        </row>
        <row r="155">
          <cell r="A155" t="str">
            <v>0713609000</v>
          </cell>
          <cell r="B155" t="str">
            <v>Arvejas (guisantes, chícharos) de palo, gandú o gandul (cajinus cajan), excepto para siembra</v>
          </cell>
        </row>
        <row r="156">
          <cell r="A156" t="str">
            <v>3101001000</v>
          </cell>
          <cell r="B156" t="str">
            <v>Guano de aves marinas</v>
          </cell>
        </row>
        <row r="157">
          <cell r="A157" t="str">
            <v>1006300000</v>
          </cell>
          <cell r="B157" t="str">
            <v>Arroz semiblanqueado o blanqueado, incluso pulido o glaseado</v>
          </cell>
        </row>
        <row r="158">
          <cell r="A158" t="str">
            <v>0406100000</v>
          </cell>
          <cell r="B158" t="str">
            <v>Queso fresco (sin madurar), incluido el del lactosuero, y el requeson</v>
          </cell>
        </row>
        <row r="159">
          <cell r="A159" t="str">
            <v>2103100000</v>
          </cell>
          <cell r="B159" t="str">
            <v>Salsa de soya</v>
          </cell>
        </row>
        <row r="160">
          <cell r="A160" t="str">
            <v>1701130000</v>
          </cell>
          <cell r="B160" t="str">
            <v>Azúcar de caña mencionado en la nota 2 de subpartida de este capítulo, sin adición de aromatizante ni colorante en estado sólido</v>
          </cell>
        </row>
        <row r="161">
          <cell r="A161" t="str">
            <v>1704909000</v>
          </cell>
          <cell r="B161" t="str">
            <v>Los demás artículos de confitería sin cacao</v>
          </cell>
        </row>
        <row r="162">
          <cell r="A162" t="str">
            <v>1902110000</v>
          </cell>
          <cell r="B162" t="str">
            <v>Pastas alimenticias sin cocer, rellenar ni preparar de otra forma, que contengan huevo</v>
          </cell>
        </row>
        <row r="163">
          <cell r="A163" t="str">
            <v>0810700000</v>
          </cell>
          <cell r="B163" t="str">
            <v>Caquis (persimonios) frescos</v>
          </cell>
        </row>
        <row r="164">
          <cell r="A164" t="str">
            <v>0511999090</v>
          </cell>
          <cell r="B164" t="str">
            <v>Animales muertos de los capítulos del 1 a 3, impropios para la alimentación humana</v>
          </cell>
        </row>
        <row r="165">
          <cell r="A165" t="str">
            <v>2208202900</v>
          </cell>
          <cell r="B165" t="str">
            <v>Los demás aguardiente de vino o de orujo de uvas (por ejemplo: «coñac», «brandys», «pisco», «singani»)</v>
          </cell>
        </row>
        <row r="166">
          <cell r="A166" t="str">
            <v>0106200000</v>
          </cell>
          <cell r="B166" t="str">
            <v>Reptiles (incluidas las serpientes y tortugas de mar)</v>
          </cell>
        </row>
        <row r="167">
          <cell r="A167" t="str">
            <v>1006400000</v>
          </cell>
          <cell r="B167" t="str">
            <v>Arroz partido</v>
          </cell>
        </row>
        <row r="168">
          <cell r="A168" t="str">
            <v>0804300000</v>
          </cell>
          <cell r="B168" t="str">
            <v>Piñas tropicales (ananas) ,frescas o secas</v>
          </cell>
        </row>
        <row r="169">
          <cell r="A169" t="str">
            <v>1005100000</v>
          </cell>
          <cell r="B169" t="str">
            <v>Maíz para siembra</v>
          </cell>
        </row>
        <row r="170">
          <cell r="A170" t="str">
            <v>2009310000</v>
          </cell>
          <cell r="B170" t="str">
            <v>Jugo de cualquier otro agrio (cítrico), sin fermentar y sin adición de alcohol, incluso con adición de azúcar u otro edulcorante, de valor brix inferior o igual a 20</v>
          </cell>
        </row>
        <row r="171">
          <cell r="A171" t="str">
            <v>0904211010</v>
          </cell>
          <cell r="B171" t="str">
            <v>Paprika en trozos o rodajas, secos sin triturar ni pulverizar</v>
          </cell>
        </row>
        <row r="172">
          <cell r="A172" t="str">
            <v>1104230000</v>
          </cell>
          <cell r="B172" t="str">
            <v>Maíz mondados, perlados, troceados o quebrantados</v>
          </cell>
        </row>
        <row r="173">
          <cell r="A173" t="str">
            <v>2208400000</v>
          </cell>
          <cell r="B173" t="str">
            <v>Ron y demás aguardientes procedentes de la destilación, previa fermentación, de productos de la caña de azúcar</v>
          </cell>
        </row>
        <row r="174">
          <cell r="A174" t="str">
            <v>0408110000</v>
          </cell>
          <cell r="B174" t="str">
            <v>Yemas de huevo secas</v>
          </cell>
        </row>
        <row r="175">
          <cell r="A175" t="str">
            <v>2005200000</v>
          </cell>
          <cell r="B175" t="str">
            <v>Papas preparadas o conservadas, sin congelar</v>
          </cell>
        </row>
        <row r="176">
          <cell r="A176" t="str">
            <v>5102199000</v>
          </cell>
          <cell r="B176" t="str">
            <v>Los demás pelo fino, sin cardar ni peinar</v>
          </cell>
        </row>
        <row r="177">
          <cell r="A177" t="str">
            <v>2009899000</v>
          </cell>
          <cell r="B177" t="str">
            <v>Los demás jugos de cualquier otra fruta o fruto u hortaliza, sin fermentar y sin adición de alcohol, incluso con adición de azúcar u otro edulcorante</v>
          </cell>
        </row>
        <row r="178">
          <cell r="A178" t="str">
            <v>0805502100</v>
          </cell>
          <cell r="B178" t="str">
            <v>Limón (limón sutil, limón común, limón criollo) (citrus aurantifolia)</v>
          </cell>
        </row>
        <row r="179">
          <cell r="A179" t="str">
            <v>1106209000</v>
          </cell>
          <cell r="B179" t="str">
            <v>Los demás harina de sagú o de las raíces o tubérculos de la partida 07.14</v>
          </cell>
        </row>
        <row r="180">
          <cell r="A180" t="str">
            <v>0910120000</v>
          </cell>
          <cell r="B180" t="str">
            <v>Jengibre triturado o pulverizado</v>
          </cell>
        </row>
        <row r="181">
          <cell r="A181" t="str">
            <v>2009900000</v>
          </cell>
          <cell r="B181" t="str">
            <v>Mezclas de jugos, sin fermentar y sin adición de alcohol, incluso con adición de azúcar u otro edulcorante</v>
          </cell>
        </row>
        <row r="182">
          <cell r="A182" t="str">
            <v>1106309000</v>
          </cell>
          <cell r="B182" t="str">
            <v>Demás harinas, sémolas y polvos de los demás productos del capítulo 8</v>
          </cell>
        </row>
        <row r="183">
          <cell r="A183" t="str">
            <v>0604900000</v>
          </cell>
          <cell r="B183" t="str">
            <v>Follaje, hojas, ramas y demás partes de plantas, sin flores ni capullos, y hierbas, musgos y líquenes, para ramos o adornos, secos, blanqueados, teñidos, impregnados o preparados de otra forma</v>
          </cell>
        </row>
        <row r="184">
          <cell r="A184" t="str">
            <v>2007999200</v>
          </cell>
          <cell r="B184" t="str">
            <v>Los demás purés y pastas, obtenidos por cocción, incluso con adición de azúcar u otro edulcorante</v>
          </cell>
        </row>
        <row r="185">
          <cell r="A185" t="str">
            <v>1101000000</v>
          </cell>
          <cell r="B185" t="str">
            <v>Harina de trigo o de morcajo (tranquillón)</v>
          </cell>
        </row>
        <row r="186">
          <cell r="A186" t="str">
            <v>0511991000</v>
          </cell>
          <cell r="B186" t="str">
            <v>Cochinilla</v>
          </cell>
        </row>
        <row r="187">
          <cell r="A187" t="str">
            <v>4409221090</v>
          </cell>
          <cell r="B187" t="str">
            <v>Los demás madera perfilada longitudinalmente, de maderas tropicales de ipé (cañahuate, ébano verde, lapacho, polvillo, roble morado, tahuari negro, tajibo)</v>
          </cell>
        </row>
        <row r="188">
          <cell r="A188" t="str">
            <v>0105120000</v>
          </cell>
          <cell r="B188" t="str">
            <v>Pavos (gallipavos) de peso inferior o igual a 185 gr</v>
          </cell>
        </row>
        <row r="189">
          <cell r="A189" t="str">
            <v>1104299000</v>
          </cell>
          <cell r="B189" t="str">
            <v>Los demas granos trabajados de los demas cereales excepto de cebada</v>
          </cell>
        </row>
        <row r="190">
          <cell r="A190" t="str">
            <v>2309109000</v>
          </cell>
          <cell r="B190" t="str">
            <v>Los demás alimentos para perros o gatos, acondicionados para la venta al por menor</v>
          </cell>
        </row>
        <row r="191">
          <cell r="A191" t="str">
            <v>0408190000</v>
          </cell>
          <cell r="B191" t="str">
            <v>Yemas de huevo frescos,cocidos en agua o vapor,moldeados,congelados,o conservados de otro modo</v>
          </cell>
        </row>
        <row r="192">
          <cell r="A192" t="str">
            <v>0709930000</v>
          </cell>
          <cell r="B192" t="str">
            <v>Calabazas (zapallos) y calabacines (cucurbita spp.) frescos o refrigerados</v>
          </cell>
        </row>
        <row r="193">
          <cell r="A193" t="str">
            <v>1005904000</v>
          </cell>
          <cell r="B193" t="str">
            <v>Maíz morado (zea mays amilacea cv morado)</v>
          </cell>
        </row>
        <row r="194">
          <cell r="A194" t="str">
            <v>0710290000</v>
          </cell>
          <cell r="B194" t="str">
            <v>Las demas hortalizas de vaina,incluso desvainadas,cocidas en agua o vapor o congelada</v>
          </cell>
        </row>
        <row r="195">
          <cell r="A195" t="str">
            <v>2004900000</v>
          </cell>
          <cell r="B195" t="str">
            <v>Las demás hortalizas y las mezclas de hortalizas preparadas o conservadas, congeladas</v>
          </cell>
        </row>
        <row r="196">
          <cell r="A196" t="str">
            <v>0408910000</v>
          </cell>
          <cell r="B196" t="str">
            <v>Huevos de ave sin cascara, secos</v>
          </cell>
        </row>
        <row r="197">
          <cell r="A197" t="str">
            <v>2009810000</v>
          </cell>
          <cell r="B197" t="str">
            <v>Jugo de arándanos agrios, trepadores o palustres (vaccinium macrocarpon, vaccinium oxycoccos); jugo de arándanos rojos o encarnados (vaccinium vitis-idaea), sin fermentar y sin adición de alcohol, incluso con adición de azúcar u otro edulcorante</v>
          </cell>
        </row>
        <row r="198">
          <cell r="A198" t="str">
            <v>2204210000</v>
          </cell>
          <cell r="B198" t="str">
            <v>Los demás vinos; mosto de uva en el que la fermentación se ha impedido o cortado añadiendo alcohol en recipientes con capacidad inferior o igual a 2 l</v>
          </cell>
        </row>
        <row r="199">
          <cell r="A199" t="str">
            <v>1008902900</v>
          </cell>
          <cell r="B199" t="str">
            <v>Los demás kiwicha</v>
          </cell>
        </row>
        <row r="200">
          <cell r="A200" t="str">
            <v>4409299000</v>
          </cell>
          <cell r="B200" t="str">
            <v>Las demás los demás madera perfilada longitudinalmente, distinta de la de coníferas</v>
          </cell>
        </row>
        <row r="201">
          <cell r="A201" t="str">
            <v>0901211000</v>
          </cell>
          <cell r="B201" t="str">
            <v>Cafe tostado, sin descafeinar, en grano</v>
          </cell>
        </row>
        <row r="202">
          <cell r="A202" t="str">
            <v>1904900000</v>
          </cell>
          <cell r="B202" t="str">
            <v>Los demás cereales (excepto el maíz) en grano o en forma de copos u otro grano trabajado (excepto la harina, grañones y sémola), precocidos o preparados de otro modo, no expresados ni comprendidos en otra parte.</v>
          </cell>
        </row>
        <row r="203">
          <cell r="A203" t="str">
            <v>2308009000</v>
          </cell>
          <cell r="B203" t="str">
            <v>Las demás materias vegetales y desperdicios vegetales, residuos y subproductos vegetales, de los tipos utilizados para la alimentación de los animales</v>
          </cell>
        </row>
        <row r="204">
          <cell r="A204" t="str">
            <v>2104102000</v>
          </cell>
          <cell r="B204" t="str">
            <v>Sopas, potajes o caldos, preparados</v>
          </cell>
        </row>
        <row r="205">
          <cell r="A205" t="str">
            <v>0710100000</v>
          </cell>
          <cell r="B205" t="str">
            <v>Papas (patatas), aunque esten cocidas en agua o vapor, congeladas</v>
          </cell>
        </row>
        <row r="206">
          <cell r="A206" t="str">
            <v>1201900000</v>
          </cell>
          <cell r="B206" t="str">
            <v>Grano de soya</v>
          </cell>
        </row>
        <row r="207">
          <cell r="A207" t="str">
            <v>0714100000</v>
          </cell>
          <cell r="B207" t="str">
            <v>Raices de yuca (mandioca) frescas,refrigeradas,congeladas o secos</v>
          </cell>
        </row>
        <row r="208">
          <cell r="A208" t="str">
            <v>2106907200</v>
          </cell>
          <cell r="B208" t="str">
            <v>Complementos y suplementos alimenticios que contengan como ingrediente principal uno o más extractos vegetales, partes de plantas, semillas o frutos, con una o más vitaminas, minerales u otras sustancias</v>
          </cell>
        </row>
        <row r="209">
          <cell r="A209" t="str">
            <v>5103100000</v>
          </cell>
          <cell r="B209" t="str">
            <v>Borras del peinado de lana o pelo fino, desperdicios</v>
          </cell>
        </row>
        <row r="210">
          <cell r="A210" t="str">
            <v>0811909300</v>
          </cell>
          <cell r="B210" t="str">
            <v>Lúcuma (lúcuma obovata), sin cocer o cocidos en agua o vapor, congelados</v>
          </cell>
        </row>
        <row r="211">
          <cell r="A211" t="str">
            <v>0805100000</v>
          </cell>
          <cell r="B211" t="str">
            <v>Naranjas , frescas o secas</v>
          </cell>
        </row>
        <row r="212">
          <cell r="A212" t="str">
            <v>1211909091</v>
          </cell>
          <cell r="B212" t="str">
            <v>Demás plantas, partes de plantas, semillas y frutos de las especies utilizadas principalmente en perfumería, medicina o para usos insecticidas, parasiticidas o similares, incluso cortados, quebrantados o pulverizados, refrigerados o congelados, excepto piretro, hierbaluisa, uña de gato, orégano, efedra, paja de adormidera, hoja de coca o raíces de ginseng</v>
          </cell>
        </row>
        <row r="213">
          <cell r="A213" t="str">
            <v>3203001600</v>
          </cell>
          <cell r="B213" t="str">
            <v>Colorantes de origen vegetal de maíz morado</v>
          </cell>
        </row>
        <row r="214">
          <cell r="A214" t="str">
            <v>0805291000</v>
          </cell>
          <cell r="B214" t="str">
            <v>Tangelo (citrus reticulata x citrus paradisis)</v>
          </cell>
        </row>
        <row r="215">
          <cell r="A215" t="str">
            <v>1302130000</v>
          </cell>
          <cell r="B215" t="str">
            <v>Jugos y extractos vegetales de lúpulo</v>
          </cell>
        </row>
        <row r="216">
          <cell r="A216" t="str">
            <v>1102909000</v>
          </cell>
          <cell r="B216" t="str">
            <v>Las demás harinas de cereales</v>
          </cell>
        </row>
        <row r="217">
          <cell r="A217" t="str">
            <v>0401200000</v>
          </cell>
          <cell r="B217" t="str">
            <v>Leche y nata (crema), sin concentrar, sin adición de azúcar ni otro edulcorante con un contenido de materias grasas superior al 1 % pero inferior o igual al 6 %, en peso</v>
          </cell>
        </row>
        <row r="218">
          <cell r="A218" t="str">
            <v>0713399900</v>
          </cell>
          <cell r="B218" t="str">
            <v>Demás frijoles (fréjoles, porotos, alubias, judías) (vigna spp., phaseolus spp.), excepto para siembra</v>
          </cell>
        </row>
        <row r="219">
          <cell r="A219" t="str">
            <v>0709600000</v>
          </cell>
          <cell r="B219" t="str">
            <v>Frutos de los generos capsicum o pimenta, frescos o refrigerados</v>
          </cell>
        </row>
        <row r="220">
          <cell r="A220" t="str">
            <v>1901902000</v>
          </cell>
          <cell r="B220" t="str">
            <v>Manjar blanco o dulce de leche</v>
          </cell>
        </row>
        <row r="221">
          <cell r="A221" t="str">
            <v>2401201000</v>
          </cell>
          <cell r="B221" t="str">
            <v>Tabaco negro total o parcialmente desvenado o desnervado</v>
          </cell>
        </row>
        <row r="222">
          <cell r="A222" t="str">
            <v>1211300000</v>
          </cell>
          <cell r="B222" t="str">
            <v>Hojas de coca</v>
          </cell>
        </row>
        <row r="223">
          <cell r="A223" t="str">
            <v>0811101000</v>
          </cell>
          <cell r="B223" t="str">
            <v>Fresas (frutillas) sin coser o cocidas en agua o vapor, congelados, con adición de azúcar u otro edulcorante</v>
          </cell>
        </row>
        <row r="224">
          <cell r="A224" t="str">
            <v>1212999000</v>
          </cell>
          <cell r="B224" t="str">
            <v>Los demás productos vegetales (incluidas las raíces de achicoria sin tostar de la variedad cichorium intybus sativum) empleados principalmente en la alimentación humana, no expresados ni comprendidos en otras partidas.</v>
          </cell>
        </row>
        <row r="225">
          <cell r="A225" t="str">
            <v>1905400000</v>
          </cell>
          <cell r="B225" t="str">
            <v>Pan tostado y productos similares tostados</v>
          </cell>
        </row>
        <row r="226">
          <cell r="A226" t="str">
            <v>0713339200</v>
          </cell>
          <cell r="B226" t="str">
            <v>Frijol canario excepto para siembra</v>
          </cell>
        </row>
        <row r="227">
          <cell r="A227" t="str">
            <v>2005800000</v>
          </cell>
          <cell r="B227" t="str">
            <v>Maiz dulce (zea mays var. saccharata), sin congelar</v>
          </cell>
        </row>
        <row r="228">
          <cell r="A228" t="str">
            <v>1211905000</v>
          </cell>
          <cell r="B228" t="str">
            <v>Uña de gato (uncaria tomentosa)</v>
          </cell>
        </row>
        <row r="229">
          <cell r="A229" t="str">
            <v>0604200000</v>
          </cell>
          <cell r="B229" t="str">
            <v>Follaje, hojas, ramas y demás partes de plantas, sin flores ni capullos, y hierbas, musgos y líquenes, para ramos o adornos, frescos, blanqueados, teñidos, impregnados o preparados de otra forma</v>
          </cell>
        </row>
        <row r="230">
          <cell r="A230" t="str">
            <v>1404909090</v>
          </cell>
          <cell r="B230" t="str">
            <v>Los demás productos vegetales no expresados ni comprendidos en otra parte</v>
          </cell>
        </row>
        <row r="231">
          <cell r="A231" t="str">
            <v>1208900000</v>
          </cell>
          <cell r="B231" t="str">
            <v>Demas harina de semillas o de frutos oleaginosos, excepto la harina de mostaza</v>
          </cell>
        </row>
        <row r="232">
          <cell r="A232" t="str">
            <v>2103200000</v>
          </cell>
          <cell r="B232" t="str">
            <v>Kétchup y demás salsas de tomate</v>
          </cell>
        </row>
        <row r="233">
          <cell r="A233" t="str">
            <v>4408900000</v>
          </cell>
          <cell r="B233" t="str">
            <v>Las demás hojas para chapado, para contrachapado, aserradas longitudinalmente, cortadas o desenrolladas, de espesor inferior o igual a 6 mm</v>
          </cell>
        </row>
        <row r="234">
          <cell r="A234" t="str">
            <v>0802990000</v>
          </cell>
          <cell r="B234" t="str">
            <v>Los demás frutos de cáscara frescos o secos</v>
          </cell>
        </row>
        <row r="235">
          <cell r="A235" t="str">
            <v>2401101000</v>
          </cell>
          <cell r="B235" t="str">
            <v>Tabaco negro sin desnevar o desnervar</v>
          </cell>
        </row>
        <row r="236">
          <cell r="A236" t="str">
            <v>4403990000</v>
          </cell>
          <cell r="B236" t="str">
            <v>Demas maderas en bruto, incluso descortezada, desalburada o escuadrada</v>
          </cell>
        </row>
        <row r="237">
          <cell r="A237" t="str">
            <v>2201900010</v>
          </cell>
          <cell r="B237" t="str">
            <v>Agua sin gasear</v>
          </cell>
        </row>
        <row r="238">
          <cell r="A238" t="str">
            <v>1209991000</v>
          </cell>
          <cell r="B238" t="str">
            <v>Semillas de árboles frutales o forestales</v>
          </cell>
        </row>
        <row r="239">
          <cell r="A239" t="str">
            <v>0705190000</v>
          </cell>
          <cell r="B239" t="str">
            <v>Las demas lechugas, frescas o refrigeradas</v>
          </cell>
        </row>
        <row r="240">
          <cell r="A240" t="str">
            <v>2009110000</v>
          </cell>
          <cell r="B240" t="str">
            <v>Jugo de naranja congelado, sin fermentar y sin adición de alcohol, incluso con adición de azúcar u otro edulcorante</v>
          </cell>
        </row>
        <row r="241">
          <cell r="A241" t="str">
            <v>0713909000</v>
          </cell>
          <cell r="B241" t="str">
            <v>Demas hortalizas de vainas secas desvainadas,mondadas o partidas excepto para siembra</v>
          </cell>
        </row>
        <row r="242">
          <cell r="A242" t="str">
            <v>0810901000</v>
          </cell>
          <cell r="B242" t="str">
            <v>Granadilla, «maracuyá» (parchita) y demás frutas de la pasión (passiflora spp), frescas.</v>
          </cell>
        </row>
        <row r="243">
          <cell r="A243" t="str">
            <v>2105009000</v>
          </cell>
          <cell r="B243" t="str">
            <v>Los demás helados, incluso con cacao</v>
          </cell>
        </row>
        <row r="244">
          <cell r="A244" t="str">
            <v>1704109000</v>
          </cell>
          <cell r="B244" t="str">
            <v>Los demás chicles y demás gomas de mascar, recubiertos de azúcar</v>
          </cell>
        </row>
        <row r="245">
          <cell r="A245" t="str">
            <v>5201002000</v>
          </cell>
          <cell r="B245" t="str">
            <v>Algodón sin cardar ni peinar de longitud de fibra superior a 28.57 mm pero inferior o igual a 34.92 mm</v>
          </cell>
        </row>
        <row r="246">
          <cell r="A246" t="str">
            <v>1802000000</v>
          </cell>
          <cell r="B246" t="str">
            <v>Cascara, peliculas y demas residuos de cacao</v>
          </cell>
        </row>
        <row r="247">
          <cell r="A247" t="str">
            <v>1106302000</v>
          </cell>
          <cell r="B247" t="str">
            <v>Harina de lúcuma</v>
          </cell>
        </row>
        <row r="248">
          <cell r="A248" t="str">
            <v>5201001000</v>
          </cell>
          <cell r="B248" t="str">
            <v>Algodón sin cardar ni peinar de longitud de fibra superior a 34.92 mm</v>
          </cell>
        </row>
        <row r="249">
          <cell r="A249" t="str">
            <v>1704101000</v>
          </cell>
          <cell r="B249" t="str">
            <v>Chicles y demás gomas de mascar, recubiertos de azúcar</v>
          </cell>
        </row>
        <row r="250">
          <cell r="A250" t="str">
            <v>2008199000</v>
          </cell>
          <cell r="B250" t="str">
            <v>Los demás frutos de cáscara, incluidas las mezclas, preparados o conservados</v>
          </cell>
        </row>
        <row r="251">
          <cell r="A251" t="str">
            <v>0807110000</v>
          </cell>
          <cell r="B251" t="str">
            <v>Sandias frescas</v>
          </cell>
        </row>
        <row r="252">
          <cell r="A252" t="str">
            <v>2301109000</v>
          </cell>
          <cell r="B252" t="str">
            <v>Los demás harina, polvo y «pellets», de carne o despojos, impropios para la alimentación humana</v>
          </cell>
        </row>
        <row r="253">
          <cell r="A253" t="str">
            <v>1104120000</v>
          </cell>
          <cell r="B253" t="str">
            <v>Granos aplastados o en copos de avena</v>
          </cell>
        </row>
        <row r="254">
          <cell r="A254" t="str">
            <v>0801210000</v>
          </cell>
          <cell r="B254" t="str">
            <v>Nueces del brasil con cascara, frescas o secas</v>
          </cell>
        </row>
        <row r="255">
          <cell r="A255" t="str">
            <v>1902300000</v>
          </cell>
          <cell r="B255" t="str">
            <v>Las demás pastas alimenticias incluso cocidas o rellenas (de carne u otras sustancias) o preparadas de otra forma, tales como espaguetis, fideos, macarrones, tallarines, lasañas, ñoquis, ravioles, canelones; cuscús, incluso preparado</v>
          </cell>
        </row>
        <row r="256">
          <cell r="A256" t="str">
            <v>0712310000</v>
          </cell>
          <cell r="B256" t="str">
            <v>Hongos del genero agaricus secos</v>
          </cell>
        </row>
        <row r="257">
          <cell r="A257" t="str">
            <v>0803901200</v>
          </cell>
          <cell r="B257" t="str">
            <v>Bocadillo (manzanito, orito) (musa acuminata)</v>
          </cell>
        </row>
        <row r="258">
          <cell r="A258" t="str">
            <v>1701140000</v>
          </cell>
          <cell r="B258" t="str">
            <v>Los demás azúcares de caña sin adición de aromatizante ni colorante en estado sólido</v>
          </cell>
        </row>
        <row r="259">
          <cell r="A259" t="str">
            <v>2106907300</v>
          </cell>
          <cell r="B259" t="str">
            <v>Complementos y suplementos alimenticios que contengan como ingrediente principal una o más vitaminas con uno o más minerales</v>
          </cell>
        </row>
        <row r="260">
          <cell r="A260" t="str">
            <v>4102210000</v>
          </cell>
          <cell r="B260" t="str">
            <v>Cueros y pieles de ovino, en bruto sin lana (depilados) piquelados</v>
          </cell>
        </row>
        <row r="261">
          <cell r="A261" t="str">
            <v>1517900000</v>
          </cell>
          <cell r="B261" t="str">
            <v>Las demás margarinas; mezclas o preparaciones alimenticias de grasas o aceites, animales o vegetales, o de fracciones de diferentes grasas o aceites, de este capítulo, excepto las grasas y aceites alimenticios y sus fracciones, de la partida 15.16.</v>
          </cell>
        </row>
        <row r="262">
          <cell r="A262" t="str">
            <v>1102200000</v>
          </cell>
          <cell r="B262" t="str">
            <v>Harina de maíz</v>
          </cell>
        </row>
        <row r="263">
          <cell r="A263" t="str">
            <v>2102109000</v>
          </cell>
          <cell r="B263" t="str">
            <v>Las demás levadura de cultivo vivas</v>
          </cell>
        </row>
        <row r="264">
          <cell r="A264" t="str">
            <v>2006000000</v>
          </cell>
          <cell r="B264" t="str">
            <v>Hortalizas, frutas u otros frutos o sus cortezas y demás partes de plantas, confitados con azúcar</v>
          </cell>
        </row>
        <row r="265">
          <cell r="A265" t="str">
            <v>3101009000</v>
          </cell>
          <cell r="B265" t="str">
            <v>Los demas abonos de origen animal o vegetal, incluso mezclados entre si o trataod quimicamente</v>
          </cell>
        </row>
        <row r="266">
          <cell r="A266" t="str">
            <v>5202990000</v>
          </cell>
          <cell r="B266" t="str">
            <v>Los demás desperdicios de algodón</v>
          </cell>
        </row>
        <row r="267">
          <cell r="A267" t="str">
            <v>0708200000</v>
          </cell>
          <cell r="B267" t="str">
            <v>Frijoles (fréjoles, porotos, alubias, judías) (vigna spp, phaseolus spp), frescas o refrigeradas</v>
          </cell>
        </row>
        <row r="268">
          <cell r="A268" t="str">
            <v>0810905000</v>
          </cell>
          <cell r="B268" t="str">
            <v>Uchuvas (aguaymanto, uvillas) (physalis peruviana), frescas</v>
          </cell>
        </row>
        <row r="269">
          <cell r="A269" t="str">
            <v>0714901000</v>
          </cell>
          <cell r="B269" t="str">
            <v>Maca (lepidium meyenii) frescos, refrigerados, congelados o seco</v>
          </cell>
        </row>
        <row r="270">
          <cell r="A270" t="str">
            <v>0811909600</v>
          </cell>
          <cell r="B270" t="str">
            <v>Papaya, sin cocer o cocidos en agua o vapor, congelados</v>
          </cell>
        </row>
        <row r="271">
          <cell r="A271" t="str">
            <v>1209914000</v>
          </cell>
          <cell r="B271" t="str">
            <v>Semilla de lechuga (lactuca sativa)</v>
          </cell>
        </row>
        <row r="272">
          <cell r="A272" t="str">
            <v>2008119000</v>
          </cell>
          <cell r="B272" t="str">
            <v>Los demás maníes</v>
          </cell>
        </row>
        <row r="273">
          <cell r="A273" t="str">
            <v>0803902000</v>
          </cell>
          <cell r="B273" t="str">
            <v>Los demas bananas o platanos secos</v>
          </cell>
        </row>
        <row r="274">
          <cell r="A274" t="str">
            <v>4101500000</v>
          </cell>
          <cell r="B274" t="str">
            <v>Cueros y pieles en bruto, de bovino o de equino enteros, de peso unitario superior a 16 kg</v>
          </cell>
        </row>
        <row r="275">
          <cell r="A275" t="str">
            <v>1404901000</v>
          </cell>
          <cell r="B275" t="str">
            <v>Achiote en polvo (onoto, bija)</v>
          </cell>
        </row>
        <row r="276">
          <cell r="A276" t="str">
            <v>0714909000</v>
          </cell>
          <cell r="B276" t="str">
            <v>Arrurruz o salep, aguaturmas (patacas), y raíces y tubérculos similares ricos en fécula o inulina, frescos, refrigerados, congelados o secos, incluso troceados o en “pellets”; médula de sagú.</v>
          </cell>
        </row>
        <row r="277">
          <cell r="A277" t="str">
            <v>2106902100</v>
          </cell>
          <cell r="B277" t="str">
            <v>Preparaciones compuestas cuyo grado alcohólico volumétrico sea inferior o igual al 0.5 % vol, para la elaboración de bebidas, presentadas en envases acondicionados para la venta al por menor</v>
          </cell>
        </row>
        <row r="278">
          <cell r="A278" t="str">
            <v>2201100011</v>
          </cell>
          <cell r="B278" t="str">
            <v>Agua mineral natural, incluso gaseada</v>
          </cell>
        </row>
        <row r="279">
          <cell r="A279" t="str">
            <v>2008702000</v>
          </cell>
          <cell r="B279" t="str">
            <v>Duraznos (melocotones), incluidos los griñones y nectarinas preparados o conservados en agua con adición de azúcar u otro edulcorante, incluido el jarabe</v>
          </cell>
        </row>
        <row r="280">
          <cell r="A280" t="str">
            <v>2209000000</v>
          </cell>
          <cell r="B280" t="str">
            <v>Vinagre y sucedáneos del vinagre obtenidos a partir del ácido acético</v>
          </cell>
        </row>
        <row r="281">
          <cell r="A281" t="str">
            <v>4408399000</v>
          </cell>
          <cell r="B281" t="str">
            <v>Las demás hojas para chapado, para contrachapado de maderas tropicales, de espesor inferior o igual a 6 mm</v>
          </cell>
        </row>
        <row r="282">
          <cell r="A282" t="str">
            <v>0602909000</v>
          </cell>
          <cell r="B282" t="str">
            <v>Demás plantas vivas (incluidas sus raíces) y esquejes; micelios</v>
          </cell>
        </row>
        <row r="283">
          <cell r="A283" t="str">
            <v>0810904000</v>
          </cell>
          <cell r="B283" t="str">
            <v>Pitahayas (cereus spp), frescas.</v>
          </cell>
        </row>
        <row r="284">
          <cell r="A284" t="str">
            <v>2308001000</v>
          </cell>
          <cell r="B284" t="str">
            <v>Harina de flores de marigold</v>
          </cell>
        </row>
        <row r="285">
          <cell r="A285" t="str">
            <v>2208600000</v>
          </cell>
          <cell r="B285" t="str">
            <v>Vodka</v>
          </cell>
        </row>
        <row r="286">
          <cell r="A286" t="str">
            <v>2104200000</v>
          </cell>
          <cell r="B286" t="str">
            <v>Preparaciones alimenticias compuestas homogeneizadas</v>
          </cell>
        </row>
        <row r="287">
          <cell r="A287" t="str">
            <v>1302320000</v>
          </cell>
          <cell r="B287" t="str">
            <v>Mucilagos y espesativos de la algarroba o de su semilla o de las semillas de guar, incluso modificadas</v>
          </cell>
        </row>
        <row r="288">
          <cell r="A288" t="str">
            <v>0803102000</v>
          </cell>
          <cell r="B288" t="str">
            <v>Plátano «plantains», secos</v>
          </cell>
        </row>
        <row r="289">
          <cell r="A289" t="str">
            <v>2106102000</v>
          </cell>
          <cell r="B289" t="str">
            <v>Sustancias proteicas texturadas</v>
          </cell>
        </row>
        <row r="290">
          <cell r="A290" t="str">
            <v>0713329000</v>
          </cell>
          <cell r="B290" t="str">
            <v>Frijol adzuki (phaseolus o vigna angularis) excepto para siembra</v>
          </cell>
        </row>
        <row r="291">
          <cell r="A291" t="str">
            <v>3301299000</v>
          </cell>
          <cell r="B291" t="str">
            <v>Los demas aceites esenciales, excepto de agrios.</v>
          </cell>
        </row>
        <row r="292">
          <cell r="A292" t="str">
            <v>1702909000</v>
          </cell>
          <cell r="B292" t="str">
            <v>Los demás azúcares, incluido el azúcar invertido y demás azúcares y jarabes de azúcar, con un contenido de fructosa sobre producto seco de 50% en peso</v>
          </cell>
        </row>
        <row r="293">
          <cell r="A293" t="str">
            <v>0701900000</v>
          </cell>
          <cell r="B293" t="str">
            <v>Demás papas (patatas) frescas o refrigeradas; excepto para siembra</v>
          </cell>
        </row>
        <row r="294">
          <cell r="A294" t="str">
            <v>0402999000</v>
          </cell>
          <cell r="B294" t="str">
            <v>Las demas leches y natas, concentradas o con adicion de azucar u otro edulcorante</v>
          </cell>
        </row>
        <row r="295">
          <cell r="A295" t="str">
            <v>0711900000</v>
          </cell>
          <cell r="B295" t="str">
            <v>Demas hortalizas; mezclas de hortalizas, conservadas provisionalmente, impropias para el consumo inmediato</v>
          </cell>
        </row>
        <row r="296">
          <cell r="A296" t="str">
            <v>1702301000</v>
          </cell>
          <cell r="B296" t="str">
            <v>Glucosa y jarabe de glucosa, con un contenido de glucosa superior o igual al 99 % en peso, expresado en glucosa anhidra, calculado sobre producto seco (dextrosa)</v>
          </cell>
        </row>
        <row r="297">
          <cell r="A297" t="str">
            <v>2309102000</v>
          </cell>
          <cell r="B297" t="str">
            <v>Alimentos para perros o gatos, acondicionados para la venta al por menor, presentados en envases herméticos, con un contenido de humedad superior o igual al 60 %</v>
          </cell>
        </row>
        <row r="298">
          <cell r="A298" t="str">
            <v>2306100000</v>
          </cell>
          <cell r="B298" t="str">
            <v>Tortas y demás residuos sólidos de la extracción de grasas o aceites de semillas de algodón</v>
          </cell>
        </row>
        <row r="299">
          <cell r="A299" t="str">
            <v>2009710000</v>
          </cell>
          <cell r="B299" t="str">
            <v>Jugo de manzana, sin fermentar y sin adición de alcohol, incluso con adición de azúcar u otro edulcorante, de valor brix inferior o igual a 20</v>
          </cell>
        </row>
        <row r="300">
          <cell r="A300" t="str">
            <v>2206000000</v>
          </cell>
          <cell r="B300" t="str">
            <v>Las demás bebidas fermentadas (por ejemplo: sidra, perada, aguamiel, sake); mezclas de bebidas fermentadas y mezclas de bebidas fermentadas y bebidas no alcohólicas, no expresadas ni comprendidas en otra parte</v>
          </cell>
        </row>
        <row r="301">
          <cell r="A301" t="str">
            <v>2403190000</v>
          </cell>
          <cell r="B301" t="str">
            <v>Los demás tabaco para fumar, incluso con sucedáneos de tabaco en cualquier proporción</v>
          </cell>
        </row>
        <row r="302">
          <cell r="A302" t="str">
            <v>1106301000</v>
          </cell>
          <cell r="B302" t="str">
            <v>Harina de bananas o plátanos</v>
          </cell>
        </row>
        <row r="303">
          <cell r="A303" t="str">
            <v>1005901200</v>
          </cell>
          <cell r="B303" t="str">
            <v>Maíz duro blanco</v>
          </cell>
        </row>
        <row r="304">
          <cell r="A304" t="str">
            <v>2208709000</v>
          </cell>
          <cell r="B304" t="str">
            <v>Los demás licores</v>
          </cell>
        </row>
        <row r="305">
          <cell r="A305" t="str">
            <v>5101190000</v>
          </cell>
          <cell r="B305" t="str">
            <v>Las demás lana sin cardar ni peinar, sucia</v>
          </cell>
        </row>
        <row r="306">
          <cell r="A306" t="str">
            <v>0711510000</v>
          </cell>
          <cell r="B306" t="str">
            <v>Hongos del género agaricus conservadas provisionalmente, pero todavía impropias para consumo inmediato.</v>
          </cell>
        </row>
        <row r="307">
          <cell r="A307" t="str">
            <v>1108130000</v>
          </cell>
          <cell r="B307" t="str">
            <v>Fecula de papa (patata)</v>
          </cell>
        </row>
        <row r="308">
          <cell r="A308" t="str">
            <v>2201100030</v>
          </cell>
          <cell r="B308" t="str">
            <v>Agua gaseada</v>
          </cell>
        </row>
        <row r="309">
          <cell r="A309" t="str">
            <v>0709999000</v>
          </cell>
          <cell r="B309" t="str">
            <v>Demás hortalizas frescas o refrigeradas</v>
          </cell>
        </row>
        <row r="310">
          <cell r="A310" t="str">
            <v>3201100000</v>
          </cell>
          <cell r="B310" t="str">
            <v>Extracto de quebracho</v>
          </cell>
        </row>
        <row r="311">
          <cell r="A311" t="str">
            <v>4407291000</v>
          </cell>
          <cell r="B311" t="str">
            <v>Madera tropical de ipé (cañahuate, ébano verde, lapacho, polvillo, roble morado, tahuari negro, tajibo) (tabebuia spp.), aserrada o desbastada longitudinalmente de espesor superior a 6 mm</v>
          </cell>
        </row>
        <row r="312">
          <cell r="A312" t="str">
            <v>0811909200</v>
          </cell>
          <cell r="B312" t="str">
            <v>Camu camu (myrciaria dubia), sin cocer o cocidos en agua o vapor, congelados</v>
          </cell>
        </row>
        <row r="313">
          <cell r="A313" t="str">
            <v>0101299000</v>
          </cell>
          <cell r="B313" t="str">
            <v>Equino vivo para trabajo</v>
          </cell>
        </row>
        <row r="314">
          <cell r="A314" t="str">
            <v>1005902000</v>
          </cell>
          <cell r="B314" t="str">
            <v>Maíz reventon (zea mays convar. microsperma o zea mays var. everta)</v>
          </cell>
        </row>
        <row r="315">
          <cell r="A315" t="str">
            <v>1902200000</v>
          </cell>
          <cell r="B315" t="str">
            <v>Pastas alimenticias rellenas, incluso cocidas o preparadas de otra forma</v>
          </cell>
        </row>
        <row r="316">
          <cell r="A316" t="str">
            <v>1103130000</v>
          </cell>
          <cell r="B316" t="str">
            <v>Grañones y semola de maiz</v>
          </cell>
        </row>
        <row r="317">
          <cell r="A317" t="str">
            <v>0906110000</v>
          </cell>
          <cell r="B317" t="str">
            <v>Canela (cinnamomum zeylanicum blume), sin triturar ni pulverizar</v>
          </cell>
        </row>
        <row r="318">
          <cell r="A318" t="str">
            <v>3203001700</v>
          </cell>
          <cell r="B318" t="str">
            <v>Colorantes de origen vegetal de cúrcuma</v>
          </cell>
        </row>
        <row r="319">
          <cell r="A319" t="str">
            <v>3301909000</v>
          </cell>
          <cell r="B319" t="str">
            <v>Los demás aceites esenciales</v>
          </cell>
        </row>
        <row r="320">
          <cell r="A320" t="str">
            <v>1103110000</v>
          </cell>
          <cell r="B320" t="str">
            <v>Grañones y semola de trigo</v>
          </cell>
        </row>
        <row r="321">
          <cell r="A321" t="str">
            <v>1214900000</v>
          </cell>
          <cell r="B321" t="str">
            <v>Los demás nabos forrajeros, remolachas forrajeras, raíces forrajeras, heno, trébol, esparceta, coles forrajeras, altramuces, vezas y productos forrajeros similares, incluso en «pellets»</v>
          </cell>
        </row>
        <row r="322">
          <cell r="A322" t="str">
            <v>1702904000</v>
          </cell>
          <cell r="B322" t="str">
            <v>Los demás jarabes, con un contenido de fructosa sobre producto seco de 50% en peso</v>
          </cell>
        </row>
        <row r="323">
          <cell r="A323" t="str">
            <v>0403200010</v>
          </cell>
          <cell r="B323" t="str">
            <v>Yogur aromatizados o con frutas u otros frutos o cacao, incluso con adición de azúcar u otro edulcorante</v>
          </cell>
        </row>
        <row r="324">
          <cell r="A324" t="str">
            <v>0504002000</v>
          </cell>
          <cell r="B324" t="str">
            <v>Tripas de animales, excepto de pescados, enteros o en trozos, frescos, refrigerados, congelados, salados o en salmuera, secos o ahumados.</v>
          </cell>
        </row>
        <row r="325">
          <cell r="A325" t="str">
            <v>0801119000</v>
          </cell>
          <cell r="B325" t="str">
            <v>Los demas cocos secos</v>
          </cell>
        </row>
        <row r="326">
          <cell r="A326" t="str">
            <v>0910999000</v>
          </cell>
          <cell r="B326" t="str">
            <v>Demás especias; excepto hojas de laurel</v>
          </cell>
        </row>
        <row r="327">
          <cell r="A327" t="str">
            <v>1502109010</v>
          </cell>
          <cell r="B327" t="str">
            <v>Sebo de animales de las especies bovina, ovina o caprina, en rama</v>
          </cell>
        </row>
        <row r="328">
          <cell r="A328" t="str">
            <v>0710900000</v>
          </cell>
          <cell r="B328" t="str">
            <v>Mezclas de hortalizas congeladas</v>
          </cell>
        </row>
        <row r="329">
          <cell r="A329" t="str">
            <v>2102300000</v>
          </cell>
          <cell r="B329" t="str">
            <v>Polvos preparados para esponjar masas</v>
          </cell>
        </row>
        <row r="330">
          <cell r="A330" t="str">
            <v>0709991000</v>
          </cell>
          <cell r="B330" t="str">
            <v>Maíz dulce (zea mays var. saccharata) frescos o refrigerados</v>
          </cell>
        </row>
        <row r="331">
          <cell r="A331" t="str">
            <v>1806100000</v>
          </cell>
          <cell r="B331" t="str">
            <v>Cacao en polvo con adición de azúcar u otro edulcorante</v>
          </cell>
        </row>
        <row r="332">
          <cell r="A332" t="str">
            <v>3203002900</v>
          </cell>
          <cell r="B332" t="str">
            <v>Las demas colorantes de origen animal</v>
          </cell>
        </row>
        <row r="333">
          <cell r="A333" t="str">
            <v>0712200000</v>
          </cell>
          <cell r="B333" t="str">
            <v>Cebollas secas, cortadas en trozos o rodajas, o trituradas, o pulverizadas, sin otra preparacion</v>
          </cell>
        </row>
        <row r="334">
          <cell r="A334" t="str">
            <v>1001991000</v>
          </cell>
          <cell r="B334" t="str">
            <v>Trigo s/m</v>
          </cell>
        </row>
        <row r="335">
          <cell r="A335" t="str">
            <v>1104291000</v>
          </cell>
          <cell r="B335" t="str">
            <v>Cebada mondados, perlados, troceados o quebrantados</v>
          </cell>
        </row>
        <row r="336">
          <cell r="A336" t="str">
            <v>2201100012</v>
          </cell>
          <cell r="B336" t="str">
            <v>Agua mineral artificial, incluso gaseada</v>
          </cell>
        </row>
        <row r="337">
          <cell r="A337" t="str">
            <v>1602500000</v>
          </cell>
          <cell r="B337" t="str">
            <v>Preparaciones y conservas de la especie bovina</v>
          </cell>
        </row>
        <row r="338">
          <cell r="A338" t="str">
            <v>2001901000</v>
          </cell>
          <cell r="B338" t="str">
            <v>Aceitunas preparados o conservados en vinagre o en ácido acético</v>
          </cell>
        </row>
        <row r="339">
          <cell r="A339" t="str">
            <v>0602200000</v>
          </cell>
          <cell r="B339" t="str">
            <v>Arboles, arbustos y matas, de frutas o de otros frutos comestibles, incluso injertados</v>
          </cell>
        </row>
        <row r="340">
          <cell r="A340" t="str">
            <v>1003900000</v>
          </cell>
          <cell r="B340" t="str">
            <v>Las demás cebada</v>
          </cell>
        </row>
        <row r="341">
          <cell r="A341" t="str">
            <v>1105100000</v>
          </cell>
          <cell r="B341" t="str">
            <v>Harina, semola y polvo de papa</v>
          </cell>
        </row>
        <row r="342">
          <cell r="A342" t="str">
            <v>0909610000</v>
          </cell>
          <cell r="B342" t="str">
            <v>Semillas de anís, badiana, alcaravea o hinojo; bayas de enebro, sin triturar ni pulverizar</v>
          </cell>
        </row>
        <row r="343">
          <cell r="A343" t="str">
            <v>0814009000</v>
          </cell>
          <cell r="B343" t="str">
            <v>Demás cortezas de agrios (cítricos), melones o sandías, frescas, congeladas, secas o presentadas en agua salada, sulfurosa o adicionada de otras sustancias para su conservación provisional.</v>
          </cell>
        </row>
        <row r="344">
          <cell r="A344" t="str">
            <v>1804002000</v>
          </cell>
          <cell r="B344" t="str">
            <v>Grasa y aceite de cacao</v>
          </cell>
        </row>
        <row r="345">
          <cell r="A345" t="str">
            <v>0902100000</v>
          </cell>
          <cell r="B345" t="str">
            <v>Te verde (sin fermentar) presentado en envases inmediatos con un contenido &lt;= 3 kg</v>
          </cell>
        </row>
        <row r="346">
          <cell r="A346" t="str">
            <v>0702000000</v>
          </cell>
          <cell r="B346" t="str">
            <v>Tomates frescos o refrigerados.</v>
          </cell>
        </row>
        <row r="347">
          <cell r="A347" t="str">
            <v>5203000000</v>
          </cell>
          <cell r="B347" t="str">
            <v>Algodón cardado o peinado</v>
          </cell>
        </row>
        <row r="348">
          <cell r="A348" t="str">
            <v>0810902000</v>
          </cell>
          <cell r="B348" t="str">
            <v>Chirimoya, guanábana y demás anonas (annona spp), frescas.</v>
          </cell>
        </row>
        <row r="349">
          <cell r="A349" t="str">
            <v>1207991000</v>
          </cell>
          <cell r="B349" t="str">
            <v>Demás semillas y frutos oleaginosos para siembra</v>
          </cell>
        </row>
        <row r="350">
          <cell r="A350" t="str">
            <v>0901212000</v>
          </cell>
          <cell r="B350" t="str">
            <v>Cafe tostado, sin descafeinar, molido</v>
          </cell>
        </row>
        <row r="351">
          <cell r="A351" t="str">
            <v>3505100000</v>
          </cell>
          <cell r="B351" t="str">
            <v>Dextrina y demás almidones y féculas modificados</v>
          </cell>
        </row>
        <row r="352">
          <cell r="A352" t="str">
            <v>1302191900</v>
          </cell>
          <cell r="B352" t="str">
            <v>Los demás extractos de uña de gato</v>
          </cell>
        </row>
        <row r="353">
          <cell r="A353" t="str">
            <v>1901109900</v>
          </cell>
          <cell r="B353" t="str">
            <v>Las demás preparaciones para la alimentación de lactantes o niños de corta edad, acondicionadas para la venta al por menor, a base de harina, sémola, almidón, fécula o extracto de malta</v>
          </cell>
        </row>
        <row r="354">
          <cell r="A354" t="str">
            <v>4407210000</v>
          </cell>
          <cell r="B354" t="str">
            <v>Madera tropical mahogany (swietenia spp.) aserrada o desbastada longitudinalmente de espesor superior a 6 mm</v>
          </cell>
        </row>
        <row r="355">
          <cell r="A355" t="str">
            <v>0407900000</v>
          </cell>
          <cell r="B355" t="str">
            <v>Los demás huevos de ave</v>
          </cell>
        </row>
        <row r="356">
          <cell r="A356" t="str">
            <v>0713339100</v>
          </cell>
          <cell r="B356" t="str">
            <v>Frijol negro excepto para siembra</v>
          </cell>
        </row>
        <row r="357">
          <cell r="A357" t="str">
            <v>1211906000</v>
          </cell>
          <cell r="B357" t="str">
            <v>Hierbaluisa (cymbopogon citratus)</v>
          </cell>
        </row>
        <row r="358">
          <cell r="A358" t="str">
            <v>0510001000</v>
          </cell>
          <cell r="B358" t="str">
            <v>Bilis, incluso desecada; glándulas y demás sustancias de origen animal utilizadas para la preparación de productos farmacéuticos, frescas, refrigeradas, congeladas o conservadas provisionalmente de otra forma</v>
          </cell>
        </row>
        <row r="359">
          <cell r="A359" t="str">
            <v>0106110000</v>
          </cell>
          <cell r="B359" t="str">
            <v>Primates</v>
          </cell>
        </row>
        <row r="360">
          <cell r="A360" t="str">
            <v>1008909900</v>
          </cell>
          <cell r="B360" t="str">
            <v>Los demas cereales</v>
          </cell>
        </row>
        <row r="361">
          <cell r="A361" t="str">
            <v>2402100000</v>
          </cell>
          <cell r="B361" t="str">
            <v>Cigarros (puros) (incluso despuntados) y cigarritos (puritos), que contengan tabaco</v>
          </cell>
        </row>
        <row r="362">
          <cell r="A362" t="str">
            <v>1106100000</v>
          </cell>
          <cell r="B362" t="str">
            <v>Harina, semola, y polvo de las hortalizas de la partida 07.13</v>
          </cell>
        </row>
        <row r="363">
          <cell r="A363" t="str">
            <v>2005590000</v>
          </cell>
          <cell r="B363" t="str">
            <v>Los demas frijoles preparados o conservados, sin congelar</v>
          </cell>
        </row>
        <row r="364">
          <cell r="A364" t="str">
            <v>4407119000</v>
          </cell>
          <cell r="B364" t="str">
            <v>Las demás madera de pino aserrada o desbastada longitudinalmente, de espesor superior a 6 mm</v>
          </cell>
        </row>
        <row r="365">
          <cell r="A365" t="str">
            <v>1204009000</v>
          </cell>
          <cell r="B365" t="str">
            <v>Las demás semillas de lino, incluso quebrantadas</v>
          </cell>
        </row>
        <row r="366">
          <cell r="A366" t="str">
            <v>4409221020</v>
          </cell>
          <cell r="B366" t="str">
            <v>Madera moldurada, perfilada longitudinalmente de maderas tropicales, de ipé (cañahuate, ébano verde, lapacho, polvillo, roble morado, tahuari negro, tajibo)</v>
          </cell>
        </row>
        <row r="367">
          <cell r="A367" t="str">
            <v>1207999100</v>
          </cell>
          <cell r="B367" t="str">
            <v>Semilla de karité, excepto para siembra</v>
          </cell>
        </row>
        <row r="368">
          <cell r="A368" t="str">
            <v>1515500000</v>
          </cell>
          <cell r="B368" t="str">
            <v>Aceite de sésamo (ajonjolí) y sus fracciones</v>
          </cell>
        </row>
        <row r="369">
          <cell r="A369" t="str">
            <v>2106906900</v>
          </cell>
          <cell r="B369" t="str">
            <v>Las demás preparaciones edulcorantes</v>
          </cell>
        </row>
        <row r="370">
          <cell r="A370" t="str">
            <v>0106900000</v>
          </cell>
          <cell r="B370" t="str">
            <v>Los demas animales vivos</v>
          </cell>
        </row>
        <row r="371">
          <cell r="A371" t="str">
            <v>2106907400</v>
          </cell>
          <cell r="B371" t="str">
            <v>Complementos y suplementos alimenticios que contengan como ingrediente principal una o más vitaminas</v>
          </cell>
        </row>
        <row r="372">
          <cell r="A372" t="str">
            <v>2101120000</v>
          </cell>
          <cell r="B372" t="str">
            <v>Preparaciones a base de extractos, esencias o concentrados o a base de café</v>
          </cell>
        </row>
        <row r="373">
          <cell r="A373" t="str">
            <v>2009500000</v>
          </cell>
          <cell r="B373" t="str">
            <v>Jugo de tomate, sin fermentar y sin adición de alcohol, incluso con adición de azúcar u otro edulcorante</v>
          </cell>
        </row>
        <row r="374">
          <cell r="A374" t="str">
            <v>1301909090</v>
          </cell>
          <cell r="B374" t="str">
            <v>Los demás gomas, resinas, gomorresinas y oleorresinas (por ejemplo: bálsamos), naturales</v>
          </cell>
        </row>
        <row r="375">
          <cell r="A375" t="str">
            <v>0901900000</v>
          </cell>
          <cell r="B375" t="str">
            <v>Los demas cafes; cascara y cascarilla de cafe; sucedaneos del cafe que contengan café en cualquier proporción</v>
          </cell>
        </row>
        <row r="376">
          <cell r="A376" t="str">
            <v>1202410000</v>
          </cell>
          <cell r="B376" t="str">
            <v>Manies con cascara, excepto para siembra</v>
          </cell>
        </row>
        <row r="377">
          <cell r="A377" t="str">
            <v>2009190000</v>
          </cell>
          <cell r="B377" t="str">
            <v>Demás jugos de naranja, sin fermentar y sin adición de alcohol, incluso con adición de azúcar u otro edulcorante</v>
          </cell>
        </row>
        <row r="378">
          <cell r="A378" t="str">
            <v>0910910000</v>
          </cell>
          <cell r="B378" t="str">
            <v>Mezclas previstas en la nota 1 b) de este capítulo</v>
          </cell>
        </row>
        <row r="379">
          <cell r="A379" t="str">
            <v>1209994000</v>
          </cell>
          <cell r="B379" t="str">
            <v>Semillas de achiote (onoto, bija)</v>
          </cell>
        </row>
        <row r="380">
          <cell r="A380" t="str">
            <v>0713409000</v>
          </cell>
          <cell r="B380" t="str">
            <v>Lentejas excepto para la siembra</v>
          </cell>
        </row>
        <row r="381">
          <cell r="A381" t="str">
            <v>1104190000</v>
          </cell>
          <cell r="B381" t="str">
            <v>Granos aplastados o en copos de los demas cereales</v>
          </cell>
        </row>
        <row r="382">
          <cell r="A382" t="str">
            <v>1206001000</v>
          </cell>
          <cell r="B382" t="str">
            <v>Semillas de girasol, incluso quebrantadas, para siembra</v>
          </cell>
        </row>
        <row r="383">
          <cell r="A383" t="str">
            <v>1210100000</v>
          </cell>
          <cell r="B383" t="str">
            <v>Conos de lupulo sin triturar ni moler ni en "pellets"</v>
          </cell>
        </row>
        <row r="384">
          <cell r="A384" t="str">
            <v>1702110000</v>
          </cell>
          <cell r="B384" t="str">
            <v>Lactosa y jarabe de lactosa, con un contenido de lactosa superior o igual al 99 % en peso, expresado en lactosa anhidra, calculado sobre producto seco</v>
          </cell>
        </row>
        <row r="385">
          <cell r="A385" t="str">
            <v>1702200000</v>
          </cell>
          <cell r="B385" t="str">
            <v>Azucar y jarabe de arce ("maple")</v>
          </cell>
        </row>
        <row r="386">
          <cell r="A386" t="str">
            <v>2208300000</v>
          </cell>
          <cell r="B386" t="str">
            <v>Whisky</v>
          </cell>
        </row>
        <row r="387">
          <cell r="A387" t="str">
            <v>3824600000</v>
          </cell>
          <cell r="B387" t="str">
            <v>Sorbitol, excepto el de la subpartida no. 2905.44.00</v>
          </cell>
        </row>
        <row r="388">
          <cell r="A388" t="str">
            <v>1904200000</v>
          </cell>
          <cell r="B388" t="str">
            <v>Preparaciones alimenticias obtenidas con copos de cereales sin tostar o con mezclas de copos de cereales sin tostar y copos de cereales tostados o cereales inflados</v>
          </cell>
        </row>
        <row r="389">
          <cell r="A389" t="str">
            <v>1005901100</v>
          </cell>
          <cell r="B389" t="str">
            <v>Maíz duro amarillo</v>
          </cell>
        </row>
        <row r="390">
          <cell r="A390" t="str">
            <v>1507901000</v>
          </cell>
          <cell r="B390" t="str">
            <v>Aceite de soya con adición de sustancias desnaturalizantes en una proporción inferior o igual al 1 %</v>
          </cell>
        </row>
        <row r="391">
          <cell r="A391" t="str">
            <v>0106190000</v>
          </cell>
          <cell r="B391" t="str">
            <v>Los demas mamiferos</v>
          </cell>
        </row>
        <row r="392">
          <cell r="A392" t="str">
            <v>1212920000</v>
          </cell>
          <cell r="B392" t="str">
            <v>Algarrobas frescas , refrigeradas , congeladas o secas</v>
          </cell>
        </row>
        <row r="393">
          <cell r="A393" t="str">
            <v>0709920000</v>
          </cell>
          <cell r="B393" t="str">
            <v>Aceitunas frescas o refrigeradas</v>
          </cell>
        </row>
        <row r="394">
          <cell r="A394" t="str">
            <v>1209911000</v>
          </cell>
          <cell r="B394" t="str">
            <v>Semilla de cebollas, puerros (poros), ajos y del género allium</v>
          </cell>
        </row>
        <row r="395">
          <cell r="A395" t="str">
            <v>2008800000</v>
          </cell>
          <cell r="B395" t="str">
            <v>Fresas (frutillas) preparados o conservados de otro modo, incluso con adición de azúcar u otro edulcorante o alcohol</v>
          </cell>
        </row>
        <row r="396">
          <cell r="A396" t="str">
            <v>2106905000</v>
          </cell>
          <cell r="B396" t="str">
            <v>Mejoradores de panificación</v>
          </cell>
        </row>
        <row r="397">
          <cell r="A397" t="str">
            <v>1207409000</v>
          </cell>
          <cell r="B397" t="str">
            <v>Semilla de sésamo (ajonjolí), excepto para siembra</v>
          </cell>
        </row>
        <row r="398">
          <cell r="A398" t="str">
            <v>3203001200</v>
          </cell>
          <cell r="B398" t="str">
            <v>Colorantes de origen vegetal de clorofilas</v>
          </cell>
        </row>
        <row r="399">
          <cell r="A399" t="str">
            <v>4404200000</v>
          </cell>
          <cell r="B399" t="str">
            <v>Flejes de madera distinta de la de coníferas</v>
          </cell>
        </row>
        <row r="400">
          <cell r="A400" t="str">
            <v>0407219000</v>
          </cell>
          <cell r="B400" t="str">
            <v>Los demás huevos frescos de gallinas (con cáscara)</v>
          </cell>
        </row>
        <row r="401">
          <cell r="A401" t="str">
            <v>3301902000</v>
          </cell>
          <cell r="B401" t="str">
            <v>Oleorresinas de extraccion</v>
          </cell>
        </row>
        <row r="402">
          <cell r="A402" t="str">
            <v>0709910000</v>
          </cell>
          <cell r="B402" t="str">
            <v>Alcachofas (alcauciles) frescas o refrigeradas</v>
          </cell>
        </row>
        <row r="403">
          <cell r="A403" t="str">
            <v>1212991000</v>
          </cell>
          <cell r="B403" t="str">
            <v>Estevia (stevia) (stevia rebaudiana) frescas , refrigeradas , congeladas o secas</v>
          </cell>
        </row>
        <row r="404">
          <cell r="A404" t="str">
            <v>2009120000</v>
          </cell>
          <cell r="B404" t="str">
            <v>Jugo de naranja sin congelar, de valor brix inferior o igual a 20, sin fermentar y sin adición de alcohol, incluso con adición de azúcar u otro edulcorante</v>
          </cell>
        </row>
        <row r="405">
          <cell r="A405" t="str">
            <v>0811909500</v>
          </cell>
          <cell r="B405" t="str">
            <v>Guanábana (annona muricata), sin cocer o cocidos en agua o vapor, congelados</v>
          </cell>
        </row>
        <row r="406">
          <cell r="A406" t="str">
            <v>0602901000</v>
          </cell>
          <cell r="B406" t="str">
            <v>Orquideas, incluidos sus esquejes enraizados</v>
          </cell>
        </row>
        <row r="407">
          <cell r="A407" t="str">
            <v>0905100000</v>
          </cell>
          <cell r="B407" t="str">
            <v>Vainilla, sin triturar ni pulverizar</v>
          </cell>
        </row>
        <row r="408">
          <cell r="A408" t="str">
            <v>0206900000</v>
          </cell>
          <cell r="B408" t="str">
            <v>Los demas despojos comestibles, congelados</v>
          </cell>
        </row>
        <row r="409">
          <cell r="A409" t="str">
            <v>1212210000</v>
          </cell>
          <cell r="B409" t="str">
            <v>Algas aptas para la alimentaciën humana</v>
          </cell>
        </row>
        <row r="410">
          <cell r="A410" t="str">
            <v>1005901900</v>
          </cell>
          <cell r="B410" t="str">
            <v>Los demás maíz duro</v>
          </cell>
        </row>
        <row r="411">
          <cell r="A411" t="str">
            <v>1209290000</v>
          </cell>
          <cell r="B411" t="str">
            <v>Las demás semillas forrajeras para siembra</v>
          </cell>
        </row>
        <row r="412">
          <cell r="A412" t="str">
            <v>1515900010</v>
          </cell>
          <cell r="B412" t="str">
            <v>Aceite de tung y sus fracciones</v>
          </cell>
        </row>
        <row r="413">
          <cell r="A413" t="str">
            <v>0207140021</v>
          </cell>
          <cell r="B413" t="str">
            <v>Cuartos traseros sin deshuesar de aves de la especie gallus domesticus</v>
          </cell>
        </row>
        <row r="414">
          <cell r="A414" t="str">
            <v>0910991000</v>
          </cell>
          <cell r="B414" t="str">
            <v>Hojas de laurel</v>
          </cell>
        </row>
        <row r="415">
          <cell r="A415" t="str">
            <v>1109000000</v>
          </cell>
          <cell r="B415" t="str">
            <v>Gluten de trigo, incluso seco.</v>
          </cell>
        </row>
        <row r="416">
          <cell r="A416" t="str">
            <v>2003900000</v>
          </cell>
          <cell r="B416" t="str">
            <v>Los demás hongos y trufas, preparados o conservados</v>
          </cell>
        </row>
        <row r="417">
          <cell r="A417" t="str">
            <v>0603110000</v>
          </cell>
          <cell r="B417" t="str">
            <v>Rosas frescas cortadas para ramos o adornos</v>
          </cell>
        </row>
        <row r="418">
          <cell r="A418" t="str">
            <v>1210200000</v>
          </cell>
          <cell r="B418" t="str">
            <v>Conos de lupulo triturados, molidos o en "pellets"; lupulino</v>
          </cell>
        </row>
        <row r="419">
          <cell r="A419" t="str">
            <v>2208902000</v>
          </cell>
          <cell r="B419" t="str">
            <v>Aguardiente de agaves (tequila y similares)</v>
          </cell>
        </row>
        <row r="420">
          <cell r="A420" t="str">
            <v>0909320000</v>
          </cell>
          <cell r="B420" t="str">
            <v>Semillas de comino, trituradas o pulverizadas</v>
          </cell>
        </row>
        <row r="421">
          <cell r="A421" t="str">
            <v>0809300000</v>
          </cell>
          <cell r="B421" t="str">
            <v>Duraznos (melocotones), incluidos los grinones y nectarinas, frescos</v>
          </cell>
        </row>
        <row r="422">
          <cell r="A422" t="str">
            <v>0603191000</v>
          </cell>
          <cell r="B422" t="str">
            <v>Gypsophila (lluvia, ilusion) (gypsophilia paniculata l)</v>
          </cell>
        </row>
        <row r="423">
          <cell r="A423" t="str">
            <v>0904120000</v>
          </cell>
          <cell r="B423" t="str">
            <v>Pimienta triturada o pulverizada</v>
          </cell>
        </row>
        <row r="424">
          <cell r="A424" t="str">
            <v>1107200000</v>
          </cell>
          <cell r="B424" t="str">
            <v>Malta tostada</v>
          </cell>
        </row>
        <row r="425">
          <cell r="A425" t="str">
            <v>0405100000</v>
          </cell>
          <cell r="B425" t="str">
            <v>Mantequilla (manteca)</v>
          </cell>
        </row>
        <row r="426">
          <cell r="A426" t="str">
            <v>0603900000</v>
          </cell>
          <cell r="B426" t="str">
            <v>Flores y capullos,cortados para ramos o adornos,secos,blanqueados,teñidos,impregnados o prep. de otra forma</v>
          </cell>
        </row>
        <row r="427">
          <cell r="A427" t="str">
            <v>0403200090</v>
          </cell>
          <cell r="B427" t="str">
            <v>Los demás yogur</v>
          </cell>
        </row>
        <row r="428">
          <cell r="A428" t="str">
            <v>0805400000</v>
          </cell>
          <cell r="B428" t="str">
            <v>Toronjas y pomelos, frescos o secos</v>
          </cell>
        </row>
        <row r="429">
          <cell r="A429" t="str">
            <v>2204100000</v>
          </cell>
          <cell r="B429" t="str">
            <v>Vino espumoso</v>
          </cell>
        </row>
        <row r="430">
          <cell r="A430" t="str">
            <v>1507909000</v>
          </cell>
          <cell r="B430" t="str">
            <v>Los demás aceite de soya y sus fracciones, incluso refinado, pero sin modificar químicamente</v>
          </cell>
        </row>
        <row r="431">
          <cell r="A431" t="str">
            <v>3503001000</v>
          </cell>
          <cell r="B431" t="str">
            <v>Gelatinas y sus derivados</v>
          </cell>
        </row>
        <row r="432">
          <cell r="A432" t="str">
            <v>2002100000</v>
          </cell>
          <cell r="B432" t="str">
            <v>Tomates enteros o en trozos, preparados o conservados</v>
          </cell>
        </row>
        <row r="433">
          <cell r="A433" t="str">
            <v>2007911000</v>
          </cell>
          <cell r="B433" t="str">
            <v>Preparaciones homogeneizadas de confituras, jaleas y mermeladas de frutos agrios, obtenidos por cocción, incluso con adición de azúcar u otro edulcorante</v>
          </cell>
        </row>
        <row r="434">
          <cell r="A434" t="str">
            <v>0208900010</v>
          </cell>
          <cell r="B434" t="str">
            <v>Carne de cuy (cobayo, conejillo de indias) (cavia porcellus)</v>
          </cell>
        </row>
        <row r="435">
          <cell r="A435" t="str">
            <v>0709510000</v>
          </cell>
          <cell r="B435" t="str">
            <v>Hongos del género agaricus, frescos o refrigerados</v>
          </cell>
        </row>
        <row r="436">
          <cell r="A436" t="str">
            <v>0905200000</v>
          </cell>
          <cell r="B436" t="str">
            <v>Vainilla, triturada o pulverizada</v>
          </cell>
        </row>
        <row r="437">
          <cell r="A437" t="str">
            <v>2001100000</v>
          </cell>
          <cell r="B437" t="str">
            <v>Pepinos y pepinillos preparados o conservados en vinagre o en ácido acético</v>
          </cell>
        </row>
        <row r="438">
          <cell r="A438" t="str">
            <v>2106101900</v>
          </cell>
          <cell r="B438" t="str">
            <v>Los demás concentrados de proteínas y sustancias proteicas texturadas</v>
          </cell>
        </row>
        <row r="439">
          <cell r="A439" t="str">
            <v>1103190000</v>
          </cell>
          <cell r="B439" t="str">
            <v>Grañones y semola de los demas cereales</v>
          </cell>
        </row>
        <row r="440">
          <cell r="A440" t="str">
            <v>1208100000</v>
          </cell>
          <cell r="B440" t="str">
            <v>Harina de habas (porotos, frijoles, frejoles) de soya</v>
          </cell>
        </row>
        <row r="441">
          <cell r="A441" t="str">
            <v>1702902000</v>
          </cell>
          <cell r="B441" t="str">
            <v>Azucar y melaza caramelizados</v>
          </cell>
        </row>
        <row r="442">
          <cell r="A442" t="str">
            <v>0712901000</v>
          </cell>
          <cell r="B442" t="str">
            <v>Ajos secos</v>
          </cell>
        </row>
        <row r="443">
          <cell r="A443" t="str">
            <v>2208500000</v>
          </cell>
          <cell r="B443" t="str">
            <v>Gin y ginebra</v>
          </cell>
        </row>
        <row r="444">
          <cell r="A444" t="str">
            <v>2103302000</v>
          </cell>
          <cell r="B444" t="str">
            <v>Mostaza preparada</v>
          </cell>
        </row>
        <row r="445">
          <cell r="A445" t="str">
            <v>0807190000</v>
          </cell>
          <cell r="B445" t="str">
            <v>Melones frescos</v>
          </cell>
        </row>
        <row r="446">
          <cell r="A446" t="str">
            <v>0909620000</v>
          </cell>
          <cell r="B446" t="str">
            <v>Semillas de anís, badiana, alcaravea o hinojo; bayas de enebro, trituradas o pulverizadas</v>
          </cell>
        </row>
        <row r="447">
          <cell r="A447" t="str">
            <v>0810200000</v>
          </cell>
          <cell r="B447" t="str">
            <v>Frambuesas, zarzamoras, moras y moras-frambuesa, frescas</v>
          </cell>
        </row>
        <row r="448">
          <cell r="A448" t="str">
            <v>0404109000</v>
          </cell>
          <cell r="B448" t="str">
            <v>Los demás lactosueros aunque estén modificado, incluso concentrados o con adición de azúcar u otro edulcorante</v>
          </cell>
        </row>
        <row r="449">
          <cell r="A449" t="str">
            <v>1302199100</v>
          </cell>
          <cell r="B449" t="str">
            <v>Demás jugos y extractos vegetales, presentados o acondicionados para la venta al por menor</v>
          </cell>
        </row>
        <row r="450">
          <cell r="A450" t="str">
            <v>0902400000</v>
          </cell>
          <cell r="B450" t="str">
            <v>Te negro (fermentado) y te parcialmente fermentado, presentados de otra forma</v>
          </cell>
        </row>
        <row r="451">
          <cell r="A451" t="str">
            <v>0708900000</v>
          </cell>
          <cell r="B451" t="str">
            <v>Demás hortalizas de vaina, aunque estén desvainadas, frescas o refrigeradas</v>
          </cell>
        </row>
        <row r="452">
          <cell r="A452" t="str">
            <v>1302191100</v>
          </cell>
          <cell r="B452" t="str">
            <v>Los demas extractos de uña de gato presentado o acondicionado para la venta al por menor</v>
          </cell>
        </row>
        <row r="453">
          <cell r="A453" t="str">
            <v>1513110000</v>
          </cell>
          <cell r="B453" t="str">
            <v>Aceite de coco en bruto</v>
          </cell>
        </row>
        <row r="454">
          <cell r="A454" t="str">
            <v>0810500000</v>
          </cell>
          <cell r="B454" t="str">
            <v>Kiwis frescos</v>
          </cell>
        </row>
        <row r="455">
          <cell r="A455" t="str">
            <v>0713209000</v>
          </cell>
          <cell r="B455" t="str">
            <v>Los demas garbanzos, exepto para la siembra</v>
          </cell>
        </row>
        <row r="456">
          <cell r="A456" t="str">
            <v>0907200000</v>
          </cell>
          <cell r="B456" t="str">
            <v>Clavos triturados o pulverizados</v>
          </cell>
        </row>
        <row r="457">
          <cell r="A457" t="str">
            <v>0902200000</v>
          </cell>
          <cell r="B457" t="str">
            <v>Te verde (sin fermentar) presentado de otra forma</v>
          </cell>
        </row>
        <row r="458">
          <cell r="A458" t="str">
            <v>0801190000</v>
          </cell>
          <cell r="B458" t="str">
            <v>Cocos frescos</v>
          </cell>
        </row>
        <row r="459">
          <cell r="A459" t="str">
            <v>1102901000</v>
          </cell>
          <cell r="B459" t="str">
            <v>Las demás harina de centeno</v>
          </cell>
        </row>
        <row r="460">
          <cell r="A460" t="str">
            <v>0407110000</v>
          </cell>
          <cell r="B460" t="str">
            <v>Huevos fecundados para incuvacion de gallina de la especie gallus</v>
          </cell>
        </row>
        <row r="461">
          <cell r="A461" t="str">
            <v>0602101000</v>
          </cell>
          <cell r="B461" t="str">
            <v>Orquideas</v>
          </cell>
        </row>
        <row r="462">
          <cell r="A462" t="str">
            <v>5002000000</v>
          </cell>
          <cell r="B462" t="str">
            <v>Seda cruda (sin torcer)</v>
          </cell>
        </row>
        <row r="463">
          <cell r="A463" t="str">
            <v>1401100000</v>
          </cell>
          <cell r="B463" t="str">
            <v>Bambú utilizadas principalmente en cestería o espartería</v>
          </cell>
        </row>
        <row r="464">
          <cell r="A464" t="str">
            <v>2306900000</v>
          </cell>
          <cell r="B464" t="str">
            <v>Los demás tortas y demás residuos sólidos de la extracción de grasas o aceites vegetales</v>
          </cell>
        </row>
        <row r="465">
          <cell r="A465" t="str">
            <v>0906200000</v>
          </cell>
          <cell r="B465" t="str">
            <v>Canela y flores de canelero, trituradas o pulverizadas</v>
          </cell>
        </row>
        <row r="466">
          <cell r="A466" t="str">
            <v>0904110000</v>
          </cell>
          <cell r="B466" t="str">
            <v>Pimienta sin triturar ni pulverizar</v>
          </cell>
        </row>
        <row r="467">
          <cell r="A467" t="str">
            <v>1517100000</v>
          </cell>
          <cell r="B467" t="str">
            <v>Margarina, excepto la margarina líquida</v>
          </cell>
        </row>
        <row r="468">
          <cell r="A468" t="str">
            <v>1404909010</v>
          </cell>
          <cell r="B468" t="str">
            <v>Materias vegetales de las especies utilizadas principalmente para relleno incluso en capas aun con soporte de otras materias</v>
          </cell>
        </row>
        <row r="469">
          <cell r="A469" t="str">
            <v>1209912000</v>
          </cell>
          <cell r="B469" t="str">
            <v>Semilla de coles, coliflores, brócoli, nabos y del género brassica</v>
          </cell>
        </row>
        <row r="470">
          <cell r="A470" t="str">
            <v>0903000000</v>
          </cell>
          <cell r="B470" t="str">
            <v>Yerba mate.</v>
          </cell>
        </row>
        <row r="471">
          <cell r="A471" t="str">
            <v>1513190000</v>
          </cell>
          <cell r="B471" t="str">
            <v>Los demás aceite de coco y sus fracciones, incluso refinados, pero sin modificar químicamente</v>
          </cell>
        </row>
        <row r="472">
          <cell r="A472" t="str">
            <v>0406400000</v>
          </cell>
          <cell r="B472" t="str">
            <v>Queso de pasta azul</v>
          </cell>
        </row>
        <row r="473">
          <cell r="A473" t="str">
            <v>1702309000</v>
          </cell>
          <cell r="B473" t="str">
            <v>Las demas glucosa y jarabe de glucosa, sin fructosa o c/fructosa, seco menor o igual 20% en peso</v>
          </cell>
        </row>
        <row r="474">
          <cell r="A474" t="str">
            <v>2102200000</v>
          </cell>
          <cell r="B474" t="str">
            <v>Levaduras muertas; los demás microorganismos monocelulares muertos</v>
          </cell>
        </row>
        <row r="475">
          <cell r="A475" t="str">
            <v>2208701000</v>
          </cell>
          <cell r="B475" t="str">
            <v>Licores de anís</v>
          </cell>
        </row>
        <row r="476">
          <cell r="A476" t="str">
            <v>1207709000</v>
          </cell>
          <cell r="B476" t="str">
            <v>Semillas de melón, excepto para siembra</v>
          </cell>
        </row>
        <row r="477">
          <cell r="A477" t="str">
            <v>2008970000</v>
          </cell>
          <cell r="B477" t="str">
            <v>Mezclas de frutas u otros frutos preparados o conservados de otro modo, incluso con adición de azúcar u otro edulcorante o alcohol</v>
          </cell>
        </row>
        <row r="478">
          <cell r="A478" t="str">
            <v>0709300000</v>
          </cell>
          <cell r="B478" t="str">
            <v>Berenjenas, frescos o refrigerados</v>
          </cell>
        </row>
        <row r="479">
          <cell r="A479" t="str">
            <v>4401220000</v>
          </cell>
          <cell r="B479" t="str">
            <v>Madera en plaquitas o partículas distinta de la de coníferas</v>
          </cell>
        </row>
        <row r="480">
          <cell r="A480" t="str">
            <v>1702901000</v>
          </cell>
          <cell r="B480" t="str">
            <v>Sucedáneos de la miel, incluso mezclados con miel natural</v>
          </cell>
        </row>
        <row r="481">
          <cell r="A481" t="str">
            <v>1108120000</v>
          </cell>
          <cell r="B481" t="str">
            <v>Almidon de maiz</v>
          </cell>
        </row>
        <row r="482">
          <cell r="A482" t="str">
            <v>0907100000</v>
          </cell>
          <cell r="B482" t="str">
            <v>Clavos sin triturar ni pulverizar</v>
          </cell>
        </row>
        <row r="483">
          <cell r="A483" t="str">
            <v>1701910000</v>
          </cell>
          <cell r="B483" t="str">
            <v>Los demás azúcar de caña o de remolacha y sacarosa, en estado sólido con adición de aromatizante o colorante</v>
          </cell>
        </row>
        <row r="484">
          <cell r="A484" t="str">
            <v>2204229000</v>
          </cell>
          <cell r="B484" t="str">
            <v>Los demás vinos en el que la fermentación se ha impedido o cortado añadiendo alcohol en recipientes con capacidad superior a 2 l pero inferior o igual a 10 l</v>
          </cell>
        </row>
        <row r="485">
          <cell r="A485" t="str">
            <v>0803901900</v>
          </cell>
          <cell r="B485" t="str">
            <v>Los demás bananas, incluíos los plátanos, frescos</v>
          </cell>
        </row>
        <row r="486">
          <cell r="A486" t="str">
            <v>2101300000</v>
          </cell>
          <cell r="B486" t="str">
            <v>Achicoria tostada y demás sucedáneos del café tostados y sus extractos, esencias y concentrados</v>
          </cell>
        </row>
        <row r="487">
          <cell r="A487" t="str">
            <v>1401900000</v>
          </cell>
          <cell r="B487" t="str">
            <v>Las demás materias vegetales de las especies utilizadas principalmente en cestería o espartería</v>
          </cell>
        </row>
        <row r="488">
          <cell r="A488" t="str">
            <v>0808100000</v>
          </cell>
          <cell r="B488" t="str">
            <v>Manzanas frescas</v>
          </cell>
        </row>
        <row r="489">
          <cell r="A489" t="str">
            <v>0810903000</v>
          </cell>
          <cell r="B489" t="str">
            <v>Tomate de árbol (lima tomate, tamarillo) (cyphomandra betacea), frescos.</v>
          </cell>
        </row>
        <row r="490">
          <cell r="A490" t="str">
            <v>1301200000</v>
          </cell>
          <cell r="B490" t="str">
            <v>Goma arábiga</v>
          </cell>
        </row>
        <row r="491">
          <cell r="A491" t="str">
            <v>1515300000</v>
          </cell>
          <cell r="B491" t="str">
            <v>Aceite de ricino y sus fracciones</v>
          </cell>
        </row>
        <row r="492">
          <cell r="A492" t="str">
            <v>0406909000</v>
          </cell>
          <cell r="B492" t="str">
            <v>Los demas queso y requeson</v>
          </cell>
        </row>
        <row r="493">
          <cell r="A493" t="str">
            <v>2009610000</v>
          </cell>
          <cell r="B493" t="str">
            <v>Jugo de uva (incluido el mosto), sin fermentar y sin adición de alcohol, incluso con adición de azúcar u otro edulcorante, de valor brix inferior o igual a 30</v>
          </cell>
        </row>
        <row r="494">
          <cell r="A494" t="str">
            <v>0201300010</v>
          </cell>
          <cell r="B494" t="str">
            <v>Carne de animales de la especie bovina, fresca o refrigerada deshuesada</v>
          </cell>
        </row>
        <row r="495">
          <cell r="A495" t="str">
            <v>0203191000</v>
          </cell>
          <cell r="B495" t="str">
            <v>Las demas carnes de porcino, fresca o refrigerada, carne deshuesada</v>
          </cell>
        </row>
        <row r="496">
          <cell r="A496" t="str">
            <v>1108140000</v>
          </cell>
          <cell r="B496" t="str">
            <v>Fecula de yuca (mandioca)</v>
          </cell>
        </row>
        <row r="497">
          <cell r="A497" t="str">
            <v>2009410000</v>
          </cell>
          <cell r="B497" t="str">
            <v>Jugo de piña (ananá), sin fermentar y sin adición de alcohol, incluso con adición de azúcar u otro edulcorante, de valor brix inferior o igual a 20</v>
          </cell>
        </row>
        <row r="498">
          <cell r="A498" t="str">
            <v>3809100000</v>
          </cell>
          <cell r="B498" t="str">
            <v>Aprestos y productos de acabado, aceleradores de tintura a base de materias amiláceas</v>
          </cell>
        </row>
        <row r="499">
          <cell r="A499" t="str">
            <v>2105001000</v>
          </cell>
          <cell r="B499" t="str">
            <v>Helados que no contengan leche, ni productos lácteos</v>
          </cell>
        </row>
        <row r="500">
          <cell r="A500" t="str">
            <v>4403980000</v>
          </cell>
          <cell r="B500" t="str">
            <v>Madera en bruto, de eucalipto (eucalyptus spp.)</v>
          </cell>
        </row>
        <row r="501">
          <cell r="A501" t="str">
            <v>0810100000</v>
          </cell>
          <cell r="B501" t="str">
            <v>Fresas (frutillas) frescos</v>
          </cell>
        </row>
        <row r="502">
          <cell r="A502" t="str">
            <v>0101291000</v>
          </cell>
          <cell r="B502" t="str">
            <v>Caballos para carrera</v>
          </cell>
        </row>
        <row r="503">
          <cell r="A503" t="str">
            <v>1004900000</v>
          </cell>
          <cell r="B503" t="str">
            <v>Las demás avena</v>
          </cell>
        </row>
        <row r="504">
          <cell r="A504" t="str">
            <v>0713109020</v>
          </cell>
          <cell r="B504" t="str">
            <v>Arvejas partidas excepto para la siembra</v>
          </cell>
        </row>
        <row r="505">
          <cell r="A505" t="str">
            <v>2009894000</v>
          </cell>
          <cell r="B505" t="str">
            <v>Jugo de mango, sin fermentar y sin adición de alcohol, incluso con adición de azúcar u otro edulcorante</v>
          </cell>
        </row>
        <row r="506">
          <cell r="A506" t="str">
            <v>1701991000</v>
          </cell>
          <cell r="B506" t="str">
            <v>Sacarosa químicamente pura en estado sólido</v>
          </cell>
        </row>
        <row r="507">
          <cell r="A507" t="str">
            <v>0402109000</v>
          </cell>
          <cell r="B507" t="str">
            <v>Leche y nata (crema), en polvo, gránulos o demás formas sólidas, los demás con un contenido de materias grasas inferior o igual al 1,5 % en peso</v>
          </cell>
        </row>
        <row r="508">
          <cell r="A508" t="str">
            <v>2106903000</v>
          </cell>
          <cell r="B508" t="str">
            <v>Hidrolizados de proteínas</v>
          </cell>
        </row>
        <row r="509">
          <cell r="A509" t="str">
            <v>0709590000</v>
          </cell>
          <cell r="B509" t="str">
            <v>Los demas hongos frescos o refrigerados, excepto del genero agari</v>
          </cell>
        </row>
        <row r="510">
          <cell r="A510" t="str">
            <v>1104220000</v>
          </cell>
          <cell r="B510" t="str">
            <v>Avena mondados, perlados, troceados o quebrantados</v>
          </cell>
        </row>
        <row r="511">
          <cell r="A511" t="str">
            <v>0909211000</v>
          </cell>
          <cell r="B511" t="str">
            <v>Semillas de culantro (cilantro) para siembra</v>
          </cell>
        </row>
        <row r="512">
          <cell r="A512" t="str">
            <v>2201900090</v>
          </cell>
          <cell r="B512" t="str">
            <v>Las demás agua, sin adición de azúcar u otro edulcorante ni aromatizada</v>
          </cell>
        </row>
        <row r="513">
          <cell r="A513" t="str">
            <v>3505200000</v>
          </cell>
          <cell r="B513" t="str">
            <v>Colas a base de almidón</v>
          </cell>
        </row>
        <row r="514">
          <cell r="A514" t="str">
            <v>0801320000</v>
          </cell>
          <cell r="B514" t="str">
            <v>Nueces del marañon (merey, cajauil, anacardo,"caju") sin cascara, frescas o secas</v>
          </cell>
        </row>
        <row r="515">
          <cell r="A515" t="str">
            <v>0807200000</v>
          </cell>
          <cell r="B515" t="str">
            <v>Papayas frescas</v>
          </cell>
        </row>
        <row r="516">
          <cell r="A516" t="str">
            <v>1007900000</v>
          </cell>
          <cell r="B516" t="str">
            <v>Los demás sorgo de grano</v>
          </cell>
        </row>
        <row r="517">
          <cell r="A517" t="str">
            <v>1514190000</v>
          </cell>
          <cell r="B517" t="str">
            <v>Los demás aceites de nabo (de nabina) o de colza con bajo contenido de ácido erúcico, excepto en bruto, incluso refinado, pero sin modificar químicamente</v>
          </cell>
        </row>
        <row r="518">
          <cell r="A518" t="str">
            <v>1104300000</v>
          </cell>
          <cell r="B518" t="str">
            <v>Germen de cereales entero, aplastado, en copos o molido</v>
          </cell>
        </row>
        <row r="519">
          <cell r="A519" t="str">
            <v>1512191000</v>
          </cell>
          <cell r="B519" t="str">
            <v>Los demás aceites de girasol, incluso refinados</v>
          </cell>
        </row>
        <row r="520">
          <cell r="A520" t="str">
            <v>1001910010</v>
          </cell>
          <cell r="B520" t="str">
            <v>Trigo para siembra, excepto trigo duro</v>
          </cell>
        </row>
        <row r="521">
          <cell r="A521" t="str">
            <v>2106906100</v>
          </cell>
          <cell r="B521" t="str">
            <v>Preparaciones edulcorantes a base de estevia</v>
          </cell>
        </row>
        <row r="522">
          <cell r="A522" t="str">
            <v>0909220000</v>
          </cell>
          <cell r="B522" t="str">
            <v>Semillas de culantro (cilantro), trituradas o pulverizadas</v>
          </cell>
        </row>
        <row r="523">
          <cell r="A523" t="str">
            <v>1602900090</v>
          </cell>
          <cell r="B523" t="str">
            <v>Las demás, incluidas las preparaciones de sangre de cualquier animal</v>
          </cell>
        </row>
        <row r="524">
          <cell r="A524" t="str">
            <v>0809400000</v>
          </cell>
          <cell r="B524" t="str">
            <v>Ciruelas y endrinas, frescas</v>
          </cell>
        </row>
        <row r="525">
          <cell r="A525" t="str">
            <v>1505009100</v>
          </cell>
          <cell r="B525" t="str">
            <v>Derivadas de lana, lanolina</v>
          </cell>
        </row>
        <row r="526">
          <cell r="A526" t="str">
            <v>1701120000</v>
          </cell>
          <cell r="B526" t="str">
            <v>Azúcar en bruto de remolacha, sin adición de aromatizante ni colorante, en estado sólido</v>
          </cell>
        </row>
        <row r="527">
          <cell r="A527" t="str">
            <v>2008709000</v>
          </cell>
          <cell r="B527" t="str">
            <v>Las demás duraznos (melocotones), incluidos los griñones y nectarinas preparados o conservados en agua con adición de azúcar u otro edulcorante, incluido el jarabe</v>
          </cell>
        </row>
        <row r="528">
          <cell r="A528" t="str">
            <v>0402919000</v>
          </cell>
          <cell r="B528" t="str">
            <v>Las demas leches y natas sin adicion de azucar u otro edulcorante</v>
          </cell>
        </row>
        <row r="529">
          <cell r="A529" t="str">
            <v>2008992000</v>
          </cell>
          <cell r="B529" t="str">
            <v>Papayas preparados o conservados de otro modo, incluso con adición de azúcar u otro edulcorante o alcohol</v>
          </cell>
        </row>
        <row r="530">
          <cell r="A530" t="str">
            <v>1703900000</v>
          </cell>
          <cell r="B530" t="str">
            <v>Las demas melazas procedentes de la extraccion o del refinado del azucar</v>
          </cell>
        </row>
        <row r="531">
          <cell r="A531" t="str">
            <v>2008930000</v>
          </cell>
          <cell r="B531" t="str">
            <v>Arándanos rojos (vaccinium macrocarpon, vaccinium oxycoccos, vaccinium vitisidaea) preparados o conservados de otro modo, incluso con adición de azúcar u otro edulcorante o alcohol,</v>
          </cell>
        </row>
        <row r="532">
          <cell r="A532" t="str">
            <v>2101110000</v>
          </cell>
          <cell r="B532" t="str">
            <v>Extractos, esencias y concentrados de café</v>
          </cell>
        </row>
        <row r="533">
          <cell r="A533" t="str">
            <v>0706900000</v>
          </cell>
          <cell r="B533" t="str">
            <v>Los demás remolachas para ensalada, salsifíes, apionabos, rábanos y raíces comestibles similares, frescos o refrigerados</v>
          </cell>
        </row>
        <row r="534">
          <cell r="A534" t="str">
            <v>2005100000</v>
          </cell>
          <cell r="B534" t="str">
            <v>Hortalizas homogeneizadas preparadas o conservadas, sin congelar</v>
          </cell>
        </row>
        <row r="535">
          <cell r="A535" t="str">
            <v>1702191000</v>
          </cell>
          <cell r="B535" t="str">
            <v>Lactosa</v>
          </cell>
        </row>
        <row r="536">
          <cell r="A536" t="str">
            <v>2905430000</v>
          </cell>
          <cell r="B536" t="str">
            <v>Manitol</v>
          </cell>
        </row>
        <row r="537">
          <cell r="A537" t="str">
            <v>2208909000</v>
          </cell>
          <cell r="B537" t="str">
            <v>Los demás licores y bebidas espirituosas</v>
          </cell>
        </row>
        <row r="538">
          <cell r="A538" t="str">
            <v>0714400000</v>
          </cell>
          <cell r="B538" t="str">
            <v>Taro (colocasia spp.)</v>
          </cell>
        </row>
        <row r="539">
          <cell r="A539" t="str">
            <v>2101200000</v>
          </cell>
          <cell r="B539" t="str">
            <v>Extractos, esencias y concentrados de té o de yerba mate y preparaciones a base de estos extractos, esencias o concentrados o a base de té o de yerba mate</v>
          </cell>
        </row>
        <row r="540">
          <cell r="A540" t="str">
            <v>2009399000</v>
          </cell>
          <cell r="B540" t="str">
            <v>Demás jugo de cualquier otro agrio (cítrico), sin fermentar y sin adición de alcohol, incluso con adición de azúcar u otro edulcorante</v>
          </cell>
        </row>
        <row r="541">
          <cell r="A541" t="str">
            <v>2004100000</v>
          </cell>
          <cell r="B541" t="str">
            <v>Papas preparadas o conservadas, congeladas</v>
          </cell>
        </row>
        <row r="542">
          <cell r="A542" t="str">
            <v>1006200000</v>
          </cell>
          <cell r="B542" t="str">
            <v>Arroz descascarillado (arroz cargo o arroz pardo)</v>
          </cell>
        </row>
        <row r="543">
          <cell r="A543" t="str">
            <v>0207240000</v>
          </cell>
          <cell r="B543" t="str">
            <v>Carnes y despojos comestibles de pavo (gallipavo) sin trocear, frescos o refrigerados</v>
          </cell>
        </row>
        <row r="544">
          <cell r="A544" t="str">
            <v>0205000000</v>
          </cell>
          <cell r="B544" t="str">
            <v>Carne de animales de las especies caballar, asnal o mular, fresca, refrigerada o congelada</v>
          </cell>
        </row>
        <row r="545">
          <cell r="A545" t="str">
            <v>0813200000</v>
          </cell>
          <cell r="B545" t="str">
            <v>Ciruelas secas</v>
          </cell>
        </row>
        <row r="546">
          <cell r="A546" t="str">
            <v>0803101000</v>
          </cell>
          <cell r="B546" t="str">
            <v>Plátano «plantains», frescos</v>
          </cell>
        </row>
        <row r="547">
          <cell r="A547" t="str">
            <v>1507100000</v>
          </cell>
          <cell r="B547" t="str">
            <v>Aceite de soya en bruto, incluso desgomado</v>
          </cell>
        </row>
        <row r="548">
          <cell r="A548" t="str">
            <v>1521109000</v>
          </cell>
          <cell r="B548" t="str">
            <v>Las demás ceras vegetales</v>
          </cell>
        </row>
        <row r="549">
          <cell r="A549" t="str">
            <v>0409009000</v>
          </cell>
          <cell r="B549" t="str">
            <v>Los demas miel natural</v>
          </cell>
        </row>
        <row r="550">
          <cell r="A550" t="str">
            <v>0802420000</v>
          </cell>
          <cell r="B550" t="str">
            <v>Castañas sin cascara</v>
          </cell>
        </row>
        <row r="551">
          <cell r="A551" t="str">
            <v>1509900000</v>
          </cell>
          <cell r="B551" t="str">
            <v>Los demás aceite de oliva y sus fracciones, incluso refinado, pero sin modificar químicamente</v>
          </cell>
        </row>
        <row r="552">
          <cell r="A552" t="str">
            <v>1512192000</v>
          </cell>
          <cell r="B552" t="str">
            <v>Los demás aceites de cártamo, incluso refinados</v>
          </cell>
        </row>
        <row r="553">
          <cell r="A553" t="str">
            <v>1302119000</v>
          </cell>
          <cell r="B553" t="str">
            <v>Los demás jugos y extractos vegetales de opio</v>
          </cell>
        </row>
        <row r="554">
          <cell r="A554" t="str">
            <v>2007100000</v>
          </cell>
          <cell r="B554" t="str">
            <v>Preparaciones homogeneizadas de frutas u otros frutos, obtenidos por cocción, incluso con adición de azúcar u otro edulcorante</v>
          </cell>
        </row>
        <row r="555">
          <cell r="A555" t="str">
            <v>1001910090</v>
          </cell>
          <cell r="B555" t="str">
            <v>Los demás trigo para siembra</v>
          </cell>
        </row>
        <row r="556">
          <cell r="A556" t="str">
            <v>3301300000</v>
          </cell>
          <cell r="B556" t="str">
            <v>Resinoides</v>
          </cell>
        </row>
        <row r="557">
          <cell r="A557" t="str">
            <v>2208702000</v>
          </cell>
          <cell r="B557" t="str">
            <v>Licores de cremas</v>
          </cell>
        </row>
        <row r="558">
          <cell r="A558" t="str">
            <v>1602490000</v>
          </cell>
          <cell r="B558" t="str">
            <v>Las demás, preparaciones y conservas de la especie porcina incluidas las mezclas</v>
          </cell>
        </row>
        <row r="559">
          <cell r="A559" t="str">
            <v>2905440000</v>
          </cell>
          <cell r="B559" t="str">
            <v>D-glucitol (sorbitol)</v>
          </cell>
        </row>
        <row r="560">
          <cell r="A560" t="str">
            <v>0711590000</v>
          </cell>
          <cell r="B560" t="str">
            <v>Demás hongos y trufas conservadas provisionalmente, pero todavía impropias para consumo inmediato; exceptp del hongos del género agaricus</v>
          </cell>
        </row>
        <row r="561">
          <cell r="A561" t="str">
            <v>1806201000</v>
          </cell>
          <cell r="B561" t="str">
            <v>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562">
          <cell r="A562" t="str">
            <v>1108190000</v>
          </cell>
          <cell r="B562" t="str">
            <v>Los demás almidones y féculas</v>
          </cell>
        </row>
        <row r="563">
          <cell r="A563" t="str">
            <v>2302100000</v>
          </cell>
          <cell r="B563" t="str">
            <v>Salvados, moyuelos y demas residuos del cernido, molienda u otros tratamientos del maiz</v>
          </cell>
        </row>
        <row r="564">
          <cell r="A564" t="str">
            <v>1212930000</v>
          </cell>
          <cell r="B564" t="str">
            <v>Caña de azúcar frescas , refrigeradas , congeladas o secas</v>
          </cell>
        </row>
        <row r="565">
          <cell r="A565" t="str">
            <v>0713109010</v>
          </cell>
          <cell r="B565" t="str">
            <v>Arvejas enteras excepto para la siembra</v>
          </cell>
        </row>
        <row r="566">
          <cell r="A566" t="str">
            <v>1521901000</v>
          </cell>
          <cell r="B566" t="str">
            <v>Cera de abejas o de otros insectos</v>
          </cell>
        </row>
        <row r="567">
          <cell r="A567" t="str">
            <v>2204299000</v>
          </cell>
          <cell r="B567" t="str">
            <v>Los demás vinos en recipientes con capacidad superior a 2 l pero inferior o igual a 10 l</v>
          </cell>
        </row>
        <row r="568">
          <cell r="A568" t="str">
            <v>1001190000</v>
          </cell>
          <cell r="B568" t="str">
            <v>Los demas trigo duro, excepto para siembra</v>
          </cell>
        </row>
        <row r="569">
          <cell r="A569" t="str">
            <v>3301291000</v>
          </cell>
          <cell r="B569" t="str">
            <v>Aceites esenciales de anís</v>
          </cell>
        </row>
        <row r="570">
          <cell r="A570" t="str">
            <v>1901109100</v>
          </cell>
          <cell r="B570" t="str">
            <v>Preparaciones para la alimentación de lactantes o niños de corta edad, acondicionadas para la venta al por menor, a base de harina, sémola, almidón, fécula o extracto de malta</v>
          </cell>
        </row>
        <row r="571">
          <cell r="A571" t="str">
            <v>1702302000</v>
          </cell>
          <cell r="B571" t="str">
            <v>Jarabe de glucosa</v>
          </cell>
        </row>
        <row r="572">
          <cell r="A572" t="str">
            <v>2306410000</v>
          </cell>
          <cell r="B572" t="str">
            <v>Tortas y demás residuos sólidos de la extracción de grasas o aceites de semillas de nabo (nabina) o de colza, con bajo contenido de ácido erúcico</v>
          </cell>
        </row>
        <row r="573">
          <cell r="A573" t="str">
            <v>0707000000</v>
          </cell>
          <cell r="B573" t="str">
            <v>Pepinos y pepinillos, frescos o refrigerados.</v>
          </cell>
        </row>
        <row r="574">
          <cell r="A574" t="str">
            <v>4407910000</v>
          </cell>
          <cell r="B574" t="str">
            <v>Madera aserrada o desbastada longitudinalmente de encina, roble, alcornoque y demás belloteros, de espesor superior a 6 mm</v>
          </cell>
        </row>
        <row r="575">
          <cell r="A575" t="str">
            <v>1904300000</v>
          </cell>
          <cell r="B575" t="str">
            <v>Trigo bulgur</v>
          </cell>
        </row>
        <row r="576">
          <cell r="A576" t="str">
            <v>3504009000</v>
          </cell>
          <cell r="B576" t="str">
            <v>Los demás peptonas y sus derivados, las demás materias proteínicas y sus derivados</v>
          </cell>
        </row>
        <row r="577">
          <cell r="A577" t="str">
            <v>0603193000</v>
          </cell>
          <cell r="B577" t="str">
            <v>Alstroemeria, frescos</v>
          </cell>
        </row>
        <row r="578">
          <cell r="A578" t="str">
            <v>4405000000</v>
          </cell>
          <cell r="B578" t="str">
            <v>Lana de madera; harina de madera</v>
          </cell>
        </row>
        <row r="579">
          <cell r="A579" t="str">
            <v>2208904200</v>
          </cell>
          <cell r="B579" t="str">
            <v>Aguardiente de anís</v>
          </cell>
        </row>
        <row r="580">
          <cell r="A580" t="str">
            <v>0901120000</v>
          </cell>
          <cell r="B580" t="str">
            <v>Café sin tostar, descafeinado</v>
          </cell>
        </row>
        <row r="581">
          <cell r="A581" t="str">
            <v>0805900000</v>
          </cell>
          <cell r="B581" t="str">
            <v>Los demas agrios (citricos), frescos o secos</v>
          </cell>
        </row>
        <row r="582">
          <cell r="A582" t="str">
            <v>1211200090</v>
          </cell>
          <cell r="B582" t="str">
            <v>Las demás raíces de ginseng</v>
          </cell>
        </row>
        <row r="583">
          <cell r="A583" t="str">
            <v>2009893000</v>
          </cell>
          <cell r="B583" t="str">
            <v>Jugo de guanábana, sin fermentar y sin adición de alcohol, incluso con adición de azúcar u otro edulcorante</v>
          </cell>
        </row>
        <row r="584">
          <cell r="A584" t="str">
            <v>4407199000</v>
          </cell>
          <cell r="B584" t="str">
            <v>Las demás madera aserrada o desbastada longitudinalmente, de espesor superior a 6 mm</v>
          </cell>
        </row>
        <row r="585">
          <cell r="A585" t="str">
            <v>3504001000</v>
          </cell>
          <cell r="B585" t="str">
            <v>Peptonas y sus derivados</v>
          </cell>
        </row>
        <row r="586">
          <cell r="A586" t="str">
            <v>2009490000</v>
          </cell>
          <cell r="B586" t="str">
            <v>Los demás jugo de piña (ananá), sin fermentar y sin adición de alcohol, incluso con adición de azúcar u otro edulcorante</v>
          </cell>
        </row>
        <row r="587">
          <cell r="A587" t="str">
            <v>0706100000</v>
          </cell>
          <cell r="B587" t="str">
            <v>Zanahorias y nabos, frescos o refrigerados</v>
          </cell>
        </row>
        <row r="588">
          <cell r="A588" t="str">
            <v>3301199000</v>
          </cell>
          <cell r="B588" t="str">
            <v>Los demás aceites esenciales de agrios</v>
          </cell>
        </row>
        <row r="589">
          <cell r="A589" t="str">
            <v>0906190000</v>
          </cell>
          <cell r="B589" t="str">
            <v>Las demás canela y flores de canelero, sin triturar ni pulverizar</v>
          </cell>
        </row>
        <row r="590">
          <cell r="A590" t="str">
            <v>2007991100</v>
          </cell>
          <cell r="B590" t="str">
            <v>Preparaciones homogeneizadas de confituras, jaleas y mermeladas de piñas, obtenidos por cocción, incluso con adición de azúcar u otro edulcorante</v>
          </cell>
        </row>
        <row r="591">
          <cell r="A591" t="str">
            <v>1702402000</v>
          </cell>
          <cell r="B591" t="str">
            <v>Jarabe de glucosa con un contenido de fructosa sobre producto seco superior o igual al 20 % pero inferior al 50 %</v>
          </cell>
        </row>
        <row r="592">
          <cell r="A592" t="str">
            <v>2008111000</v>
          </cell>
          <cell r="B592" t="str">
            <v>Manteca de manies</v>
          </cell>
        </row>
        <row r="593">
          <cell r="A593" t="str">
            <v>0901220000</v>
          </cell>
          <cell r="B593" t="str">
            <v>Cafe tostado descafeinado</v>
          </cell>
        </row>
        <row r="594">
          <cell r="A594" t="str">
            <v>3301901000</v>
          </cell>
          <cell r="B594" t="str">
            <v>Destilados acuosos aromaticos y disoluciones acuosas de aceites esenciales</v>
          </cell>
        </row>
        <row r="595">
          <cell r="A595" t="str">
            <v>0710220000</v>
          </cell>
          <cell r="B595" t="str">
            <v>Frijoles(frejoles,porotos,alubias,judias)(vigna spp.,phaseolus spp.)cocidas o congeladas</v>
          </cell>
        </row>
        <row r="596">
          <cell r="A596" t="str">
            <v>0909310000</v>
          </cell>
          <cell r="B596" t="str">
            <v>Semillas de comino, sin triturar ni pulverizar</v>
          </cell>
        </row>
        <row r="597">
          <cell r="A597" t="str">
            <v>0704100000</v>
          </cell>
          <cell r="B597" t="str">
            <v>Coliflores y brócolis frescos o refrigerados</v>
          </cell>
        </row>
        <row r="598">
          <cell r="A598" t="str">
            <v>0909219000</v>
          </cell>
          <cell r="B598" t="str">
            <v>Los demás semillas de culantro (cilantro) para siembra</v>
          </cell>
        </row>
        <row r="599">
          <cell r="A599" t="str">
            <v>1512210000</v>
          </cell>
          <cell r="B599" t="str">
            <v>Aceite de algodón en bruto y sus fracciones, incluso sin gosipol</v>
          </cell>
        </row>
        <row r="600">
          <cell r="A600" t="str">
            <v>1515190000</v>
          </cell>
          <cell r="B600" t="str">
            <v>Los demás aceite de lino (de linaza), incluso refinado, pero sin modificar químicamente</v>
          </cell>
        </row>
        <row r="601">
          <cell r="A601" t="str">
            <v>1006109000</v>
          </cell>
          <cell r="B601" t="str">
            <v>Demas arroz con cascara (arroz "paddy")</v>
          </cell>
        </row>
        <row r="602">
          <cell r="A602" t="str">
            <v>0713401000</v>
          </cell>
          <cell r="B602" t="str">
            <v>Lentejas para siembra</v>
          </cell>
        </row>
        <row r="603">
          <cell r="A603" t="str">
            <v>2207200090</v>
          </cell>
          <cell r="B603" t="str">
            <v>Los demás alcohol etílico y aguardiente desnaturalizados, de cualquier graduación</v>
          </cell>
        </row>
        <row r="604">
          <cell r="A604" t="str">
            <v>1214100000</v>
          </cell>
          <cell r="B604" t="str">
            <v>Harina y "pellets" de alfalfa</v>
          </cell>
        </row>
        <row r="605">
          <cell r="A605" t="str">
            <v>4401320000</v>
          </cell>
          <cell r="B605" t="str">
            <v>Desperdicios y desechos de madera, briquetas de madera</v>
          </cell>
        </row>
        <row r="606">
          <cell r="A606" t="str">
            <v>5301300000</v>
          </cell>
          <cell r="B606" t="str">
            <v>Estopas y desperdicios de lino</v>
          </cell>
        </row>
        <row r="607">
          <cell r="A607" t="str">
            <v>1702903000</v>
          </cell>
          <cell r="B607" t="str">
            <v>Azúcares con adición de aromatizante o colorante</v>
          </cell>
        </row>
        <row r="608">
          <cell r="A608" t="str">
            <v>0203110000</v>
          </cell>
          <cell r="B608" t="str">
            <v>Carne de porcino en canales o medias canales, fresca o refrigerada</v>
          </cell>
        </row>
        <row r="609">
          <cell r="A609" t="str">
            <v>1903000000</v>
          </cell>
          <cell r="B609" t="str">
            <v>Tapioca y sus sucedáneos preparados con fécula, en copos, grumos, granos perlados, cerniduras o formas similares</v>
          </cell>
        </row>
        <row r="610">
          <cell r="A610" t="str">
            <v>0603129000</v>
          </cell>
          <cell r="B610" t="str">
            <v>Los demas claveles frescos, cortados para ramos o adornos</v>
          </cell>
        </row>
        <row r="611">
          <cell r="A611" t="str">
            <v>2009895000</v>
          </cell>
          <cell r="B611" t="str">
            <v>Jugo de camu camu, sin fermentar y sin adición de alcohol, incluso con adición de azúcar u otro edulcorante</v>
          </cell>
        </row>
        <row r="612">
          <cell r="A612" t="str">
            <v>0811901000</v>
          </cell>
          <cell r="B612" t="str">
            <v>Demás frutas y otros frutos, sin cocer o cocidos en agua o vapor, congelados, con adición de azúcar u otro edulcorante</v>
          </cell>
        </row>
        <row r="613">
          <cell r="A613" t="str">
            <v>0813500000</v>
          </cell>
          <cell r="B613" t="str">
            <v>Mezclas de frutas u otros frutos, secos, o de frutos de cáscara de este capítulo</v>
          </cell>
        </row>
        <row r="614">
          <cell r="A614" t="str">
            <v>0601200000</v>
          </cell>
          <cell r="B614" t="str">
            <v>Bulbos, cebollas, tubérculos, raíces y bulbos tuberosos, turiones y rizomas, en vegetación o en flor; plantas y raíces de achicoria</v>
          </cell>
        </row>
        <row r="615">
          <cell r="A615" t="str">
            <v>0813300000</v>
          </cell>
          <cell r="B615" t="str">
            <v>Manzanas secas</v>
          </cell>
        </row>
        <row r="616">
          <cell r="A616" t="str">
            <v>0409001000</v>
          </cell>
          <cell r="B616" t="str">
            <v>Miel natural, en recipientes con capacidad superior o igual a 300 kg</v>
          </cell>
        </row>
        <row r="617">
          <cell r="A617" t="str">
            <v>2302400010</v>
          </cell>
          <cell r="B617" t="str">
            <v>Salvados, moyuelos y demas residuos del cernido, u otros tratamientos de arroz</v>
          </cell>
        </row>
        <row r="618">
          <cell r="A618" t="str">
            <v>2007991200</v>
          </cell>
          <cell r="B618" t="str">
            <v>Preparaciones homogeneizadas de purés y pastas de piñas, obtenidos por cocción, incluso con adición de azúcar u otro edulcorante</v>
          </cell>
        </row>
        <row r="619">
          <cell r="A619" t="str">
            <v>0402211100</v>
          </cell>
          <cell r="B619" t="str">
            <v>Leche y nata (crema), en polvo, gránulos o demás formas sólidas, con un contenido de materias grasas superior o igual al 26 % en peso, sobre producto seco, sin adición de azúcar ni otro edulcorante, en envases de contenido neto inferior o igual a 2,5 kg</v>
          </cell>
        </row>
        <row r="620">
          <cell r="A620" t="str">
            <v>2201900020</v>
          </cell>
          <cell r="B620" t="str">
            <v>Hielo</v>
          </cell>
        </row>
        <row r="621">
          <cell r="A621" t="str">
            <v>4409221010</v>
          </cell>
          <cell r="B621" t="str">
            <v>Tablillas y frisos para parqués, sin ensamblar, de maderas tropicales, de ipé (cañahuate, ébano verde, lapacho, polvillo, roble morado, tahuari negro, tajibo)</v>
          </cell>
        </row>
        <row r="622">
          <cell r="A622" t="str">
            <v>1512290000</v>
          </cell>
          <cell r="B622" t="str">
            <v>Los demás aceite de algodón y sus fracciones</v>
          </cell>
        </row>
        <row r="623">
          <cell r="A623" t="str">
            <v>2303200000</v>
          </cell>
          <cell r="B623" t="str">
            <v>Pulpa de remolacha, bagazo de caña de azúcar y demás desperdicios de la industria azucarera</v>
          </cell>
        </row>
        <row r="624">
          <cell r="A624" t="str">
            <v>1905100000</v>
          </cell>
          <cell r="B624" t="str">
            <v>Pan crujiente llamado «knäckebrot»</v>
          </cell>
        </row>
        <row r="625">
          <cell r="A625" t="str">
            <v>4402900000</v>
          </cell>
          <cell r="B625" t="str">
            <v>Los demás carbón vegetal</v>
          </cell>
        </row>
        <row r="626">
          <cell r="A626" t="str">
            <v>1515210000</v>
          </cell>
          <cell r="B626" t="str">
            <v>Aceite de maiz en bruto</v>
          </cell>
        </row>
        <row r="627">
          <cell r="A627" t="str">
            <v>0202300090</v>
          </cell>
          <cell r="B627" t="str">
            <v>Demás carnes de bovino, deshuesada, congelada</v>
          </cell>
        </row>
        <row r="628">
          <cell r="A628" t="str">
            <v>2009896000</v>
          </cell>
          <cell r="B628" t="str">
            <v>Jugo de hortaliza, sin fermentar y sin adición de alcohol, incluso con adición de azúcar u otro edulcorante</v>
          </cell>
        </row>
        <row r="629">
          <cell r="A629" t="str">
            <v>1206009000</v>
          </cell>
          <cell r="B629" t="str">
            <v>Las demás semillas de girasol, incluso quebrantadas, excepto para siembra</v>
          </cell>
        </row>
        <row r="630">
          <cell r="A630" t="str">
            <v>0811200000</v>
          </cell>
          <cell r="B630" t="str">
            <v>Frambuesas, zarzamoras, moras, moras-frambuesa y grosellas</v>
          </cell>
        </row>
        <row r="631">
          <cell r="A631" t="str">
            <v>0802110000</v>
          </cell>
          <cell r="B631" t="str">
            <v>Almendras con cascara,frescas o secas</v>
          </cell>
        </row>
        <row r="632">
          <cell r="A632" t="str">
            <v>0401400000</v>
          </cell>
          <cell r="B632" t="str">
            <v>Leche y nata (crema), sin concentrar, sin adición de azúcar ni otro edulcorante con un contenido de materias grasas superior al 6 % pero inferior o igual al 10 %, en peso</v>
          </cell>
        </row>
        <row r="633">
          <cell r="A633" t="str">
            <v>1212910000</v>
          </cell>
          <cell r="B633" t="str">
            <v>Remolacha azucarera frescas , refrigeradas , congeladas o secas</v>
          </cell>
        </row>
        <row r="634">
          <cell r="A634" t="str">
            <v>1901101000</v>
          </cell>
          <cell r="B634" t="str">
            <v>Fórmulas lácteas para niños de hasta 12 meses de edad</v>
          </cell>
        </row>
        <row r="635">
          <cell r="A635" t="str">
            <v>0101210000</v>
          </cell>
          <cell r="B635" t="str">
            <v>Reproductores de caballos de raza pura, vivos</v>
          </cell>
        </row>
        <row r="636">
          <cell r="A636" t="str">
            <v>0105110000</v>
          </cell>
          <cell r="B636" t="str">
            <v>Gallos y gallinas de peso inferior o igual a 185 gr</v>
          </cell>
        </row>
        <row r="637">
          <cell r="A637" t="str">
            <v>0207120000</v>
          </cell>
          <cell r="B637" t="str">
            <v>Carnes y despojos comestibles de gallo o gallina sin trocear, congelados</v>
          </cell>
        </row>
        <row r="638">
          <cell r="A638" t="str">
            <v>0207130090</v>
          </cell>
          <cell r="B638" t="str">
            <v>Carne y despojos comestibles, de aves frescos refrigerados o congelados</v>
          </cell>
        </row>
        <row r="639">
          <cell r="A639" t="str">
            <v>0207270000</v>
          </cell>
          <cell r="B639" t="str">
            <v>Trozos y despojos comestibles de pavo (gallipavo), congelados</v>
          </cell>
        </row>
        <row r="640">
          <cell r="A640" t="str">
            <v>0208900000</v>
          </cell>
          <cell r="B640" t="str">
            <v>Las demas carnes y despojos comestibles , frescos, refrigerados o congelados</v>
          </cell>
        </row>
        <row r="641">
          <cell r="A641" t="str">
            <v>0210190000</v>
          </cell>
          <cell r="B641" t="str">
            <v>Las demas carnes de la especie porcina, saladas o en salmuera, secas o ahumadas</v>
          </cell>
        </row>
        <row r="642">
          <cell r="A642" t="str">
            <v>0210200000</v>
          </cell>
          <cell r="B642" t="str">
            <v>Carne de la especie bovina, salada o en salmuera, seca o ahumada</v>
          </cell>
        </row>
        <row r="643">
          <cell r="A643" t="str">
            <v>0401100000</v>
          </cell>
          <cell r="B643" t="str">
            <v>Leche y nata (crema), sin concentrar, sin adición de azúcar ni otro edulcorante, con un contenido de materias grasas inferior o igual al 1% en peso</v>
          </cell>
        </row>
        <row r="644">
          <cell r="A644" t="str">
            <v>0403901000</v>
          </cell>
          <cell r="B644" t="str">
            <v>Suero de mantequilla</v>
          </cell>
        </row>
        <row r="645">
          <cell r="A645" t="str">
            <v>0404900000</v>
          </cell>
          <cell r="B645" t="str">
            <v>Los demás productos constituidos por los componentes naturales de la leche, incluso con adición de azúcar u otro edulcorante</v>
          </cell>
        </row>
        <row r="646">
          <cell r="A646" t="str">
            <v>0405909000</v>
          </cell>
          <cell r="B646" t="str">
            <v>Las demas materias grasas de la leche</v>
          </cell>
        </row>
        <row r="647">
          <cell r="A647" t="str">
            <v>0406200000</v>
          </cell>
          <cell r="B647" t="str">
            <v>Queso de cualquier tipo, rallado o en polvo</v>
          </cell>
        </row>
        <row r="648">
          <cell r="A648" t="str">
            <v>0406906000</v>
          </cell>
          <cell r="B648" t="str">
            <v>Con un contenido de humedad superior o igual al 56 % pero infe</v>
          </cell>
        </row>
        <row r="649">
          <cell r="A649" t="str">
            <v>0407190000</v>
          </cell>
          <cell r="B649" t="str">
            <v>Los demas huevos fecundados para incuvacion</v>
          </cell>
        </row>
        <row r="650">
          <cell r="A650" t="str">
            <v>0602109000</v>
          </cell>
          <cell r="B650" t="str">
            <v>Las demas plantas vivas (inc sus raices), esquejes e injertos enraizados</v>
          </cell>
        </row>
        <row r="651">
          <cell r="A651" t="str">
            <v>0711400000</v>
          </cell>
          <cell r="B651" t="str">
            <v>Pepinos y pepinillos conservadas provisionalmente, pero todavía impropias para consumo inmediato.</v>
          </cell>
        </row>
        <row r="652">
          <cell r="A652" t="str">
            <v>0713201000</v>
          </cell>
          <cell r="B652" t="str">
            <v>Garbanzos para siembra</v>
          </cell>
        </row>
        <row r="653">
          <cell r="A653" t="str">
            <v>0713311000</v>
          </cell>
          <cell r="B653" t="str">
            <v>Frijoles de las especies vigna mungo (l) hepper o vigna radiata (l) wilczek para siembra</v>
          </cell>
        </row>
        <row r="654">
          <cell r="A654" t="str">
            <v>0713331900</v>
          </cell>
          <cell r="B654" t="str">
            <v>Demás frijoles comunes, para siembra</v>
          </cell>
        </row>
        <row r="655">
          <cell r="A655" t="str">
            <v>0714201000</v>
          </cell>
          <cell r="B655" t="str">
            <v>Camotes (batatas, boniatos) para siembra</v>
          </cell>
        </row>
        <row r="656">
          <cell r="A656" t="str">
            <v>0801111000</v>
          </cell>
          <cell r="B656" t="str">
            <v>Cocos para siembra</v>
          </cell>
        </row>
        <row r="657">
          <cell r="A657" t="str">
            <v>0801120000</v>
          </cell>
          <cell r="B657" t="str">
            <v>Cocos con la cascara interna (endocarpio)</v>
          </cell>
        </row>
        <row r="658">
          <cell r="A658" t="str">
            <v>0802129000</v>
          </cell>
          <cell r="B658" t="str">
            <v>Almendras, sin cáscara, excepto para siembra, frescos o secos</v>
          </cell>
        </row>
        <row r="659">
          <cell r="A659" t="str">
            <v>0802310000</v>
          </cell>
          <cell r="B659" t="str">
            <v>Nueces de nogal, con cáscara, frescos o secos</v>
          </cell>
        </row>
        <row r="660">
          <cell r="A660" t="str">
            <v>0802320000</v>
          </cell>
          <cell r="B660" t="str">
            <v>Nueces de nogal, sin cáscara, frescos o secos</v>
          </cell>
        </row>
        <row r="661">
          <cell r="A661" t="str">
            <v>0802620000</v>
          </cell>
          <cell r="B661" t="str">
            <v>Nueces de macadamia sin cascara</v>
          </cell>
        </row>
        <row r="662">
          <cell r="A662" t="str">
            <v>0804501000</v>
          </cell>
          <cell r="B662" t="str">
            <v>Guayabas, frescos o secos</v>
          </cell>
        </row>
        <row r="663">
          <cell r="A663" t="str">
            <v>0808400000</v>
          </cell>
          <cell r="B663" t="str">
            <v>Membrillos frescos</v>
          </cell>
        </row>
        <row r="664">
          <cell r="A664" t="str">
            <v>0809100000</v>
          </cell>
          <cell r="B664" t="str">
            <v>Damascos (albaricoques, chabacanos), frescos</v>
          </cell>
        </row>
        <row r="665">
          <cell r="A665" t="str">
            <v>0810300000</v>
          </cell>
          <cell r="B665" t="str">
            <v>Grosellas negras, blancas o rojas y grosellas espinosas, frescos</v>
          </cell>
        </row>
        <row r="666">
          <cell r="A666" t="str">
            <v>0812909000</v>
          </cell>
          <cell r="B666" t="str">
            <v>Demas frutas y otros frutos conservados provisionalmente, todavía impropios para consumo inmediato</v>
          </cell>
        </row>
        <row r="667">
          <cell r="A667" t="str">
            <v>1002900000</v>
          </cell>
          <cell r="B667" t="str">
            <v>Los demas centeno, excepto para siembra</v>
          </cell>
        </row>
        <row r="668">
          <cell r="A668" t="str">
            <v>1008501000</v>
          </cell>
          <cell r="B668" t="str">
            <v>Quinua para siembra</v>
          </cell>
        </row>
        <row r="669">
          <cell r="A669" t="str">
            <v>1107100000</v>
          </cell>
          <cell r="B669" t="str">
            <v>Malta sin tostar</v>
          </cell>
        </row>
        <row r="670">
          <cell r="A670" t="str">
            <v>1201100000</v>
          </cell>
          <cell r="B670" t="str">
            <v>Habas (porotos, frijoles,fr+joles) de soja para siembra</v>
          </cell>
        </row>
        <row r="671">
          <cell r="A671" t="str">
            <v>1211909040</v>
          </cell>
          <cell r="B671" t="str">
            <v>Piretro (pelitre)</v>
          </cell>
        </row>
        <row r="672">
          <cell r="A672" t="str">
            <v>1301904000</v>
          </cell>
          <cell r="B672" t="str">
            <v>Goma tragacanto</v>
          </cell>
        </row>
        <row r="673">
          <cell r="A673" t="str">
            <v>1301909010</v>
          </cell>
          <cell r="B673" t="str">
            <v>Goma laca</v>
          </cell>
        </row>
        <row r="674">
          <cell r="A674" t="str">
            <v>1302192000</v>
          </cell>
          <cell r="B674" t="str">
            <v>Extracto de habas (porotos, frijoles, fréjoles) de soya, incluso en polvo</v>
          </cell>
        </row>
        <row r="675">
          <cell r="A675" t="str">
            <v>1508900000</v>
          </cell>
          <cell r="B675" t="str">
            <v>Los demás aceite de maní y sus fracciones, incluso refinado, pero sin modificar químicamente</v>
          </cell>
        </row>
        <row r="676">
          <cell r="A676" t="str">
            <v>1509100000</v>
          </cell>
          <cell r="B676" t="str">
            <v>Aceite de oliva virgen</v>
          </cell>
        </row>
        <row r="677">
          <cell r="A677" t="str">
            <v>1515290000</v>
          </cell>
          <cell r="B677" t="str">
            <v>Los demás aceites de maíz y sus fracciones ,incluso refinado, pero sin modificar químicamente</v>
          </cell>
        </row>
        <row r="678">
          <cell r="A678" t="str">
            <v>1520000000</v>
          </cell>
          <cell r="B678" t="str">
            <v>Glicerol en bruto; aguas y lejias glicerinosas</v>
          </cell>
        </row>
        <row r="679">
          <cell r="A679" t="str">
            <v>1521101000</v>
          </cell>
          <cell r="B679" t="str">
            <v>Cera vegetal de carnauba</v>
          </cell>
        </row>
        <row r="680">
          <cell r="A680" t="str">
            <v>1602410000</v>
          </cell>
          <cell r="B680" t="str">
            <v>Preparaciones y conservas de jamones y trozos de jamón</v>
          </cell>
        </row>
        <row r="681">
          <cell r="A681" t="str">
            <v>1702600000</v>
          </cell>
          <cell r="B681" t="str">
            <v>Las demás fructosas y jarabe de fructosa, con un contenido de fructosa sobre producto seco superior al 50 % en peso, excepto el azúcar invertido</v>
          </cell>
        </row>
        <row r="682">
          <cell r="A682" t="str">
            <v>1801001100</v>
          </cell>
          <cell r="B682" t="str">
            <v>Cacao en grano,entero o partido , crudo, para siembra</v>
          </cell>
        </row>
        <row r="683">
          <cell r="A683" t="str">
            <v>1901901000</v>
          </cell>
          <cell r="B683" t="str">
            <v>Extracto de malta</v>
          </cell>
        </row>
        <row r="684">
          <cell r="A684" t="str">
            <v>1905200000</v>
          </cell>
          <cell r="B684" t="str">
            <v>Pan de especias</v>
          </cell>
        </row>
        <row r="685">
          <cell r="A685" t="str">
            <v>2003100000</v>
          </cell>
          <cell r="B685" t="str">
            <v>Hongos del género agaricus preparados o conservados</v>
          </cell>
        </row>
        <row r="686">
          <cell r="A686" t="str">
            <v>2005400000</v>
          </cell>
          <cell r="B686" t="str">
            <v>Arvejas (guisantes,chicharos) (pisum sativum), preparadas o conservados,sin congelar</v>
          </cell>
        </row>
        <row r="687">
          <cell r="A687" t="str">
            <v>2005510000</v>
          </cell>
          <cell r="B687" t="str">
            <v>Frijoles desvainados, preparados o conservados, sin congelar</v>
          </cell>
        </row>
        <row r="688">
          <cell r="A688" t="str">
            <v>2005992000</v>
          </cell>
          <cell r="B688" t="str">
            <v>Pimiento piquillo preparadas o conservadas, sin congelar</v>
          </cell>
        </row>
        <row r="689">
          <cell r="A689" t="str">
            <v>2008201000</v>
          </cell>
          <cell r="B689" t="str">
            <v>Piñas preparados o conservados en agua con adición de azúcar u otro edulcorante, incluido el jarabe</v>
          </cell>
        </row>
        <row r="690">
          <cell r="A690" t="str">
            <v>2009790000</v>
          </cell>
          <cell r="B690" t="str">
            <v>Los demás jugo de manzana, sin fermentar y sin adición de alcohol, incluso con adición de azúcar u otro edulcorante</v>
          </cell>
        </row>
        <row r="691">
          <cell r="A691" t="str">
            <v>2106101100</v>
          </cell>
          <cell r="B691" t="str">
            <v>Concentrados de soya, con un contenido de proteína en base seca entre 65 % y 75 %</v>
          </cell>
        </row>
        <row r="692">
          <cell r="A692" t="str">
            <v>2202910000</v>
          </cell>
          <cell r="B692" t="str">
            <v>Cerveza sin alcohol</v>
          </cell>
        </row>
        <row r="693">
          <cell r="A693" t="str">
            <v>2205100000</v>
          </cell>
          <cell r="B693" t="str">
            <v>Vermut y demás vinos de uvas frescas preparados con plantas o sustancias aromáticas en recipientes con capacidad inferior o igual a 2 l</v>
          </cell>
        </row>
        <row r="694">
          <cell r="A694" t="str">
            <v>2208203000</v>
          </cell>
          <cell r="B694" t="str">
            <v>Aguardiente de orujo de uvas («grappa» y similares)</v>
          </cell>
        </row>
        <row r="695">
          <cell r="A695" t="str">
            <v>2208904900</v>
          </cell>
          <cell r="B695" t="str">
            <v>Los demás aguardientes</v>
          </cell>
        </row>
        <row r="696">
          <cell r="A696" t="str">
            <v>2402202000</v>
          </cell>
          <cell r="B696" t="str">
            <v>Cigarrillos de tabaco rubio</v>
          </cell>
        </row>
        <row r="697">
          <cell r="A697" t="str">
            <v>2402900000</v>
          </cell>
          <cell r="B697" t="str">
            <v>Los demás cigarros (puros) (incluso despuntados), cigarritos (puritos) y cigarrillos, de tabaco o de sucedáneos del tabaco</v>
          </cell>
        </row>
        <row r="698">
          <cell r="A698" t="str">
            <v>3203001100</v>
          </cell>
          <cell r="B698" t="str">
            <v>Colorantes de origen vegetal de campeche</v>
          </cell>
        </row>
        <row r="699">
          <cell r="A699" t="str">
            <v>3301120000</v>
          </cell>
          <cell r="B699" t="str">
            <v>Aceites esenciales de naranja</v>
          </cell>
        </row>
        <row r="700">
          <cell r="A700" t="str">
            <v>3301240000</v>
          </cell>
          <cell r="B700" t="str">
            <v>Aceites esenciales de menta piperita (mentha piperita)</v>
          </cell>
        </row>
        <row r="701">
          <cell r="A701" t="str">
            <v>3301250000</v>
          </cell>
          <cell r="B701" t="str">
            <v>Aceites esenciales de las demás mentas</v>
          </cell>
        </row>
        <row r="702">
          <cell r="A702" t="str">
            <v>3301292000</v>
          </cell>
          <cell r="B702" t="str">
            <v>Aceites esenciales de eucalipto</v>
          </cell>
        </row>
        <row r="703">
          <cell r="A703" t="str">
            <v>4001100000</v>
          </cell>
          <cell r="B703" t="str">
            <v>Látex de caucho natural, incluso prevulcanizado</v>
          </cell>
        </row>
        <row r="704">
          <cell r="A704" t="str">
            <v>4102290000</v>
          </cell>
          <cell r="B704" t="str">
            <v>Los demás cueros y pieles de ovino, en bruto sin lana (depilados)</v>
          </cell>
        </row>
        <row r="705">
          <cell r="A705" t="str">
            <v>4103900000</v>
          </cell>
          <cell r="B705" t="str">
            <v>Los demás cueros y pieles en bruto (frescos o salados, secos, encalados, piquelados o conservados de otro modo, pero sin curtir, apergaminar ni preparar de otra forma)</v>
          </cell>
        </row>
        <row r="706">
          <cell r="A706" t="str">
            <v>4301800000</v>
          </cell>
          <cell r="B706" t="str">
            <v>Peletería en bruto de las demás pieles, enteras, incluso sin la cabeza, cola o patas</v>
          </cell>
        </row>
        <row r="707">
          <cell r="A707" t="str">
            <v>4401390000</v>
          </cell>
          <cell r="B707" t="str">
            <v>Los demás desperdicios y desechos de madera, aglomerados en leños</v>
          </cell>
        </row>
        <row r="708">
          <cell r="A708" t="str">
            <v>4408109000</v>
          </cell>
          <cell r="B708" t="str">
            <v>Las demás hojas para chapado, para contrachapado de coníferas, aserradas longitudinalmente, cortadas o desenrolladas, de espesor inferior o igual a 6 mm</v>
          </cell>
        </row>
        <row r="709">
          <cell r="A709" t="str">
            <v>2106904000</v>
          </cell>
          <cell r="B709" t="str">
            <v>Autolizados de levadura</v>
          </cell>
        </row>
        <row r="710">
          <cell r="A710" t="str">
            <v>1602200000</v>
          </cell>
          <cell r="B710" t="str">
            <v>Preparaciones y conservas de hígado de cualquier animal</v>
          </cell>
        </row>
        <row r="711">
          <cell r="A711" t="str">
            <v>3301293000</v>
          </cell>
          <cell r="B711" t="str">
            <v>Aceites esenciales de lavanda</v>
          </cell>
        </row>
        <row r="712">
          <cell r="A712" t="str">
            <v>1211600090</v>
          </cell>
          <cell r="B712" t="str">
            <v>Los demás corteza de cerezo africano (prunus africana)</v>
          </cell>
        </row>
        <row r="713">
          <cell r="A713" t="str">
            <v>3201909090</v>
          </cell>
          <cell r="B713" t="str">
            <v>Los demás extractos curtientes de origen vegetal</v>
          </cell>
        </row>
        <row r="714">
          <cell r="A714" t="str">
            <v>5303903000</v>
          </cell>
          <cell r="B714" t="str">
            <v>Yute, en bruto o trabajados</v>
          </cell>
        </row>
        <row r="715">
          <cell r="A715" t="str">
            <v>3503002000</v>
          </cell>
          <cell r="B715" t="str">
            <v>Ictiocola; demás colas de origen animal</v>
          </cell>
        </row>
        <row r="716">
          <cell r="A716" t="str">
            <v>2005993900</v>
          </cell>
          <cell r="B716" t="str">
            <v>Los demás frutos de los géneros capsicum o pimienta</v>
          </cell>
        </row>
        <row r="717">
          <cell r="A717" t="str">
            <v>1515600000</v>
          </cell>
          <cell r="B717" t="str">
            <v>Grasas y aceites, de origen microbiano, y sus fracciones</v>
          </cell>
        </row>
        <row r="718">
          <cell r="A718" t="str">
            <v>2304000000</v>
          </cell>
          <cell r="B718" t="str">
            <v>Tortas y demás residuos sólidos de la extracción del aceite de soya</v>
          </cell>
        </row>
        <row r="720">
          <cell r="A720" t="str">
            <v>2207200010</v>
          </cell>
          <cell r="B720" t="str">
            <v>Alcohol etílico y aguardiente desnaturalizados, de cualquier graduación, alcohol carburante</v>
          </cell>
        </row>
        <row r="721">
          <cell r="A721" t="str">
            <v>0402211900</v>
          </cell>
          <cell r="B721" t="str">
            <v>Leche y nata, en polvo, gránulos o demás formas sólidas, contenido de materias grasas superior o igual al 26 % en peso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 codeName="Hoja1">
    <tabColor rgb="FFD1FFE6"/>
  </sheetPr>
  <dimension ref="A1:B26"/>
  <sheetViews>
    <sheetView showGridLines="0" zoomScale="115" zoomScaleNormal="115" workbookViewId="0">
      <selection activeCell="B25" sqref="B25"/>
    </sheetView>
  </sheetViews>
  <sheetFormatPr baseColWidth="10" defaultColWidth="10.7109375" defaultRowHeight="13.5" customHeight="1" x14ac:dyDescent="0.2"/>
  <cols>
    <col min="1" max="1" width="7.42578125" style="122" customWidth="1"/>
    <col min="2" max="2" width="98.85546875" style="122" customWidth="1"/>
    <col min="3" max="3" width="20.140625" style="122" customWidth="1"/>
    <col min="4" max="16384" width="10.7109375" style="122"/>
  </cols>
  <sheetData>
    <row r="1" spans="1:2" ht="13.5" customHeight="1" x14ac:dyDescent="0.2">
      <c r="A1" s="121" t="s">
        <v>43</v>
      </c>
    </row>
    <row r="6" spans="1:2" ht="13.5" customHeight="1" x14ac:dyDescent="0.25">
      <c r="B6" s="81"/>
    </row>
    <row r="9" spans="1:2" ht="15" customHeight="1" x14ac:dyDescent="0.2">
      <c r="A9" s="123" t="s">
        <v>1</v>
      </c>
      <c r="B9" s="151" t="s">
        <v>2</v>
      </c>
    </row>
    <row r="10" spans="1:2" ht="18" customHeight="1" x14ac:dyDescent="0.2">
      <c r="A10" s="124" t="s">
        <v>36</v>
      </c>
      <c r="B10" s="15" t="s">
        <v>367</v>
      </c>
    </row>
    <row r="11" spans="1:2" ht="18" customHeight="1" x14ac:dyDescent="0.2">
      <c r="A11" s="124" t="s">
        <v>37</v>
      </c>
      <c r="B11" s="15" t="s">
        <v>368</v>
      </c>
    </row>
    <row r="12" spans="1:2" ht="18" customHeight="1" x14ac:dyDescent="0.2">
      <c r="A12" s="124" t="s">
        <v>38</v>
      </c>
      <c r="B12" s="15" t="s">
        <v>369</v>
      </c>
    </row>
    <row r="13" spans="1:2" ht="18" customHeight="1" x14ac:dyDescent="0.2">
      <c r="A13" s="124" t="s">
        <v>39</v>
      </c>
      <c r="B13" s="15" t="s">
        <v>370</v>
      </c>
    </row>
    <row r="14" spans="1:2" ht="18" customHeight="1" x14ac:dyDescent="0.2">
      <c r="A14" s="124" t="s">
        <v>40</v>
      </c>
      <c r="B14" s="15" t="s">
        <v>371</v>
      </c>
    </row>
    <row r="15" spans="1:2" ht="18" customHeight="1" x14ac:dyDescent="0.2">
      <c r="A15" s="124" t="s">
        <v>41</v>
      </c>
      <c r="B15" s="15" t="s">
        <v>372</v>
      </c>
    </row>
    <row r="16" spans="1:2" ht="18" customHeight="1" x14ac:dyDescent="0.2">
      <c r="A16" s="124" t="s">
        <v>46</v>
      </c>
      <c r="B16" s="15" t="s">
        <v>312</v>
      </c>
    </row>
    <row r="17" spans="1:2" ht="18" customHeight="1" x14ac:dyDescent="0.2">
      <c r="A17" s="124" t="s">
        <v>47</v>
      </c>
      <c r="B17" s="15" t="s">
        <v>313</v>
      </c>
    </row>
    <row r="18" spans="1:2" ht="18" customHeight="1" x14ac:dyDescent="0.2">
      <c r="A18" s="124" t="s">
        <v>48</v>
      </c>
      <c r="B18" s="15" t="s">
        <v>373</v>
      </c>
    </row>
    <row r="19" spans="1:2" ht="18" customHeight="1" x14ac:dyDescent="0.2">
      <c r="A19" s="124" t="s">
        <v>49</v>
      </c>
      <c r="B19" s="15" t="s">
        <v>374</v>
      </c>
    </row>
    <row r="20" spans="1:2" ht="18" customHeight="1" x14ac:dyDescent="0.2">
      <c r="A20" s="124" t="s">
        <v>15</v>
      </c>
      <c r="B20" s="15" t="s">
        <v>375</v>
      </c>
    </row>
    <row r="21" spans="1:2" ht="18" customHeight="1" x14ac:dyDescent="0.2">
      <c r="A21" s="124" t="s">
        <v>16</v>
      </c>
      <c r="B21" s="15" t="s">
        <v>376</v>
      </c>
    </row>
    <row r="22" spans="1:2" ht="18" customHeight="1" x14ac:dyDescent="0.2">
      <c r="A22" s="124" t="s">
        <v>260</v>
      </c>
      <c r="B22" s="15" t="s">
        <v>326</v>
      </c>
    </row>
    <row r="23" spans="1:2" ht="18" customHeight="1" x14ac:dyDescent="0.2">
      <c r="A23" s="124" t="s">
        <v>261</v>
      </c>
      <c r="B23" s="15" t="s">
        <v>327</v>
      </c>
    </row>
    <row r="24" spans="1:2" ht="18" customHeight="1" x14ac:dyDescent="0.2">
      <c r="A24" s="124" t="s">
        <v>262</v>
      </c>
      <c r="B24" s="15" t="s">
        <v>377</v>
      </c>
    </row>
    <row r="25" spans="1:2" ht="18" customHeight="1" x14ac:dyDescent="0.2">
      <c r="A25" s="124" t="s">
        <v>263</v>
      </c>
      <c r="B25" s="15" t="s">
        <v>378</v>
      </c>
    </row>
    <row r="26" spans="1:2" ht="13.5" customHeight="1" x14ac:dyDescent="0.2">
      <c r="B26" s="125"/>
    </row>
  </sheetData>
  <phoneticPr fontId="11" type="noConversion"/>
  <pageMargins left="0.70866141732283472" right="0.70866141732283472" top="0.74803149606299213" bottom="0.74803149606299213" header="0.31496062992125984" footer="0.31496062992125984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7AB61-A8C6-4719-BBB3-EE140E396701}">
  <sheetPr published="0">
    <tabColor rgb="FFD9EFFF"/>
  </sheetPr>
  <dimension ref="A1:J134"/>
  <sheetViews>
    <sheetView showGridLines="0" topLeftCell="A97" zoomScale="130" zoomScaleNormal="130" workbookViewId="0">
      <selection activeCell="O9" sqref="O9"/>
    </sheetView>
  </sheetViews>
  <sheetFormatPr baseColWidth="10" defaultColWidth="30.28515625" defaultRowHeight="13.5" x14ac:dyDescent="0.25"/>
  <cols>
    <col min="1" max="1" width="8" style="23" customWidth="1"/>
    <col min="2" max="2" width="2.140625" style="23" customWidth="1"/>
    <col min="3" max="3" width="34.5703125" style="23" customWidth="1"/>
    <col min="4" max="10" width="7.140625" style="23" customWidth="1"/>
    <col min="11" max="16384" width="30.28515625" style="23"/>
  </cols>
  <sheetData>
    <row r="1" spans="1:10" ht="15" customHeight="1" x14ac:dyDescent="0.25">
      <c r="A1" s="81" t="s">
        <v>269</v>
      </c>
    </row>
    <row r="2" spans="1:10" x14ac:dyDescent="0.25">
      <c r="A2" s="62" t="s">
        <v>354</v>
      </c>
      <c r="B2" s="46"/>
      <c r="C2" s="46"/>
      <c r="D2" s="46"/>
      <c r="E2" s="46"/>
      <c r="F2" s="46"/>
      <c r="G2" s="46"/>
      <c r="H2" s="46"/>
      <c r="I2" s="45"/>
    </row>
    <row r="3" spans="1:10" ht="4.3499999999999996" customHeight="1" x14ac:dyDescent="0.25">
      <c r="A3" s="46"/>
      <c r="B3" s="24"/>
      <c r="C3" s="25"/>
      <c r="D3" s="25"/>
      <c r="E3" s="25"/>
      <c r="F3" s="25"/>
      <c r="G3" s="25"/>
      <c r="H3" s="25"/>
      <c r="I3" s="25"/>
    </row>
    <row r="4" spans="1:10" s="3" customFormat="1" ht="13.35" customHeight="1" x14ac:dyDescent="0.25">
      <c r="A4" s="265" t="s">
        <v>57</v>
      </c>
      <c r="B4" s="270" t="s">
        <v>60</v>
      </c>
      <c r="C4" s="271"/>
      <c r="D4" s="268" t="s">
        <v>14</v>
      </c>
      <c r="E4" s="268"/>
      <c r="F4" s="268"/>
      <c r="G4" s="268" t="s">
        <v>56</v>
      </c>
      <c r="H4" s="268"/>
      <c r="I4" s="268"/>
      <c r="J4" s="268"/>
    </row>
    <row r="5" spans="1:10" s="27" customFormat="1" ht="22.35" customHeight="1" x14ac:dyDescent="0.2">
      <c r="A5" s="266"/>
      <c r="B5" s="272"/>
      <c r="C5" s="273"/>
      <c r="D5" s="185">
        <v>2024</v>
      </c>
      <c r="E5" s="186" t="s">
        <v>280</v>
      </c>
      <c r="F5" s="211" t="s">
        <v>291</v>
      </c>
      <c r="G5" s="185">
        <v>2024</v>
      </c>
      <c r="H5" s="186" t="s">
        <v>280</v>
      </c>
      <c r="I5" s="211" t="s">
        <v>291</v>
      </c>
      <c r="J5" s="211" t="s">
        <v>298</v>
      </c>
    </row>
    <row r="6" spans="1:10" s="27" customFormat="1" ht="6" customHeight="1" x14ac:dyDescent="0.2">
      <c r="A6" s="65" t="s">
        <v>0</v>
      </c>
      <c r="B6" s="65"/>
      <c r="C6" s="65"/>
      <c r="D6" s="66"/>
      <c r="E6" s="66"/>
      <c r="F6" s="67"/>
      <c r="G6" s="66"/>
      <c r="H6" s="66"/>
      <c r="I6" s="67"/>
      <c r="J6" s="67"/>
    </row>
    <row r="7" spans="1:10" s="3" customFormat="1" ht="17.100000000000001" customHeight="1" x14ac:dyDescent="0.25">
      <c r="A7" s="215" t="s">
        <v>68</v>
      </c>
      <c r="B7" s="216" t="s">
        <v>299</v>
      </c>
      <c r="C7" s="217"/>
      <c r="D7" s="218">
        <v>325845.91283399978</v>
      </c>
      <c r="E7" s="218">
        <v>373513.64145500027</v>
      </c>
      <c r="F7" s="194">
        <f>(E7/D7-1)</f>
        <v>0.14628917148727449</v>
      </c>
      <c r="G7" s="218">
        <v>2269728.6220699991</v>
      </c>
      <c r="H7" s="218">
        <v>2456863.4178999988</v>
      </c>
      <c r="I7" s="194">
        <f>(H7/G7-1)</f>
        <v>8.2448092697237296E-2</v>
      </c>
      <c r="J7" s="194">
        <f>SUM(J8:J18)</f>
        <v>0.99999999999999944</v>
      </c>
    </row>
    <row r="8" spans="1:10" ht="11.1" customHeight="1" x14ac:dyDescent="0.25">
      <c r="A8" s="153"/>
      <c r="B8" s="61"/>
      <c r="C8" s="16" t="s">
        <v>70</v>
      </c>
      <c r="D8" s="71">
        <v>180501.17251499987</v>
      </c>
      <c r="E8" s="71">
        <v>182625.58897100011</v>
      </c>
      <c r="F8" s="174">
        <f t="shared" ref="F8:F66" si="0">IFERROR(((E8/D8-1)),"")</f>
        <v>1.1769543800740134E-2</v>
      </c>
      <c r="G8" s="71">
        <v>1250261.7842299999</v>
      </c>
      <c r="H8" s="71">
        <v>1180973.9295099999</v>
      </c>
      <c r="I8" s="174">
        <f>IFERROR(((H8/G8-1)),"")</f>
        <v>-5.5418677587328102E-2</v>
      </c>
      <c r="J8" s="174">
        <f>(H8/$H$7)</f>
        <v>0.48068359067328048</v>
      </c>
    </row>
    <row r="9" spans="1:10" ht="11.1" customHeight="1" x14ac:dyDescent="0.25">
      <c r="A9" s="153"/>
      <c r="B9" s="61"/>
      <c r="C9" s="16" t="s">
        <v>220</v>
      </c>
      <c r="D9" s="71">
        <v>72193.740111999999</v>
      </c>
      <c r="E9" s="71">
        <v>93578.510260000083</v>
      </c>
      <c r="F9" s="174">
        <f t="shared" si="0"/>
        <v>0.29621363451767646</v>
      </c>
      <c r="G9" s="71">
        <v>483628.94958999963</v>
      </c>
      <c r="H9" s="71">
        <v>610542.50621999905</v>
      </c>
      <c r="I9" s="174">
        <f t="shared" ref="I9:I66" si="1">IFERROR(((H9/G9-1)),"")</f>
        <v>0.26241927150471756</v>
      </c>
      <c r="J9" s="174">
        <f t="shared" ref="J9:J18" si="2">(H9/$H$7)</f>
        <v>0.24850486265201488</v>
      </c>
    </row>
    <row r="10" spans="1:10" ht="11.1" customHeight="1" x14ac:dyDescent="0.25">
      <c r="A10" s="153"/>
      <c r="B10" s="61"/>
      <c r="C10" s="16" t="s">
        <v>78</v>
      </c>
      <c r="D10" s="71">
        <v>14525.776960000003</v>
      </c>
      <c r="E10" s="71">
        <v>36612.027239999996</v>
      </c>
      <c r="F10" s="174">
        <f t="shared" si="0"/>
        <v>1.5204866728175337</v>
      </c>
      <c r="G10" s="71">
        <v>105757.81702999999</v>
      </c>
      <c r="H10" s="71">
        <v>261836.38212999987</v>
      </c>
      <c r="I10" s="174">
        <f t="shared" si="1"/>
        <v>1.4758111455319236</v>
      </c>
      <c r="J10" s="174">
        <f t="shared" si="2"/>
        <v>0.10657343840212502</v>
      </c>
    </row>
    <row r="11" spans="1:10" ht="11.1" customHeight="1" x14ac:dyDescent="0.25">
      <c r="A11" s="153"/>
      <c r="B11" s="61"/>
      <c r="C11" s="16" t="s">
        <v>72</v>
      </c>
      <c r="D11" s="71">
        <v>16196.537829999994</v>
      </c>
      <c r="E11" s="71">
        <v>19892.70695</v>
      </c>
      <c r="F11" s="174">
        <f t="shared" si="0"/>
        <v>0.22820735880687959</v>
      </c>
      <c r="G11" s="71">
        <v>107459.93032999997</v>
      </c>
      <c r="H11" s="71">
        <v>129987.82639999999</v>
      </c>
      <c r="I11" s="174">
        <f t="shared" si="1"/>
        <v>0.20963996534167517</v>
      </c>
      <c r="J11" s="174">
        <f t="shared" si="2"/>
        <v>5.2908039353325928E-2</v>
      </c>
    </row>
    <row r="12" spans="1:10" ht="11.1" customHeight="1" x14ac:dyDescent="0.25">
      <c r="A12" s="153"/>
      <c r="B12" s="61"/>
      <c r="C12" s="16" t="s">
        <v>75</v>
      </c>
      <c r="D12" s="71">
        <v>25921.856119999997</v>
      </c>
      <c r="E12" s="71">
        <v>8017.8014499999872</v>
      </c>
      <c r="F12" s="174">
        <f t="shared" si="0"/>
        <v>-0.6906933896676537</v>
      </c>
      <c r="G12" s="71">
        <v>199955.22473000007</v>
      </c>
      <c r="H12" s="71">
        <v>51294.087219999972</v>
      </c>
      <c r="I12" s="174">
        <f t="shared" si="1"/>
        <v>-0.74347213337754758</v>
      </c>
      <c r="J12" s="174">
        <f t="shared" si="2"/>
        <v>2.0877874954824936E-2</v>
      </c>
    </row>
    <row r="13" spans="1:10" ht="11.1" customHeight="1" x14ac:dyDescent="0.25">
      <c r="A13" s="153"/>
      <c r="B13" s="61"/>
      <c r="C13" s="16" t="s">
        <v>223</v>
      </c>
      <c r="D13" s="71">
        <v>2671.7059599999998</v>
      </c>
      <c r="E13" s="71">
        <v>5911.9438319999954</v>
      </c>
      <c r="F13" s="174">
        <f t="shared" si="0"/>
        <v>1.2127973364254485</v>
      </c>
      <c r="G13" s="71">
        <v>18854.400580000005</v>
      </c>
      <c r="H13" s="71">
        <v>40381.880470000011</v>
      </c>
      <c r="I13" s="174">
        <f t="shared" si="1"/>
        <v>1.1417748232651586</v>
      </c>
      <c r="J13" s="174">
        <f t="shared" si="2"/>
        <v>1.6436355466807502E-2</v>
      </c>
    </row>
    <row r="14" spans="1:10" ht="11.1" customHeight="1" x14ac:dyDescent="0.25">
      <c r="A14" s="153"/>
      <c r="B14" s="61"/>
      <c r="C14" s="16" t="s">
        <v>71</v>
      </c>
      <c r="D14" s="71">
        <v>3298.8464699999986</v>
      </c>
      <c r="E14" s="71">
        <v>5548.5935500000005</v>
      </c>
      <c r="F14" s="174">
        <f t="shared" si="0"/>
        <v>0.68197992857788337</v>
      </c>
      <c r="G14" s="71">
        <v>22517.742629999997</v>
      </c>
      <c r="H14" s="71">
        <v>36678.682580000022</v>
      </c>
      <c r="I14" s="174">
        <f t="shared" si="1"/>
        <v>0.62887919906916645</v>
      </c>
      <c r="J14" s="174">
        <f t="shared" si="2"/>
        <v>1.4929068629851262E-2</v>
      </c>
    </row>
    <row r="15" spans="1:10" ht="11.1" customHeight="1" x14ac:dyDescent="0.25">
      <c r="A15" s="153"/>
      <c r="B15" s="61"/>
      <c r="C15" s="16" t="s">
        <v>85</v>
      </c>
      <c r="D15" s="71">
        <v>1862.2810220000001</v>
      </c>
      <c r="E15" s="71">
        <v>4769.1247899999998</v>
      </c>
      <c r="F15" s="174">
        <f t="shared" si="0"/>
        <v>1.5609050050234576</v>
      </c>
      <c r="G15" s="71">
        <v>15364.357530000001</v>
      </c>
      <c r="H15" s="71">
        <v>32914.664780000014</v>
      </c>
      <c r="I15" s="174">
        <f t="shared" si="1"/>
        <v>1.142274072686202</v>
      </c>
      <c r="J15" s="174">
        <f t="shared" si="2"/>
        <v>1.3397026688660531E-2</v>
      </c>
    </row>
    <row r="16" spans="1:10" ht="11.1" customHeight="1" x14ac:dyDescent="0.25">
      <c r="A16" s="153"/>
      <c r="B16" s="61"/>
      <c r="C16" s="16" t="s">
        <v>130</v>
      </c>
      <c r="D16" s="71">
        <v>1039.1507500000002</v>
      </c>
      <c r="E16" s="71">
        <v>1502.3382000000004</v>
      </c>
      <c r="F16" s="174">
        <f t="shared" si="0"/>
        <v>0.44573653052745232</v>
      </c>
      <c r="G16" s="71">
        <v>8720.9537999999993</v>
      </c>
      <c r="H16" s="71">
        <v>12499.927739999999</v>
      </c>
      <c r="I16" s="174">
        <f t="shared" si="1"/>
        <v>0.43332117411285909</v>
      </c>
      <c r="J16" s="174">
        <f t="shared" si="2"/>
        <v>5.0877585009118246E-3</v>
      </c>
    </row>
    <row r="17" spans="1:10" ht="11.1" customHeight="1" x14ac:dyDescent="0.25">
      <c r="A17" s="153"/>
      <c r="B17" s="61"/>
      <c r="C17" s="16" t="s">
        <v>140</v>
      </c>
      <c r="D17" s="71">
        <v>746.51099999999997</v>
      </c>
      <c r="E17" s="71">
        <v>1658.600619999999</v>
      </c>
      <c r="F17" s="174">
        <f t="shared" si="0"/>
        <v>1.2218033223890861</v>
      </c>
      <c r="G17" s="71">
        <v>5786.8428199999989</v>
      </c>
      <c r="H17" s="71">
        <v>11764.150739999997</v>
      </c>
      <c r="I17" s="174">
        <f t="shared" si="1"/>
        <v>1.0329134738793542</v>
      </c>
      <c r="J17" s="174">
        <f t="shared" si="2"/>
        <v>4.7882803147662936E-3</v>
      </c>
    </row>
    <row r="18" spans="1:10" ht="11.1" customHeight="1" x14ac:dyDescent="0.25">
      <c r="A18" s="29"/>
      <c r="B18" s="61"/>
      <c r="C18" s="16" t="s">
        <v>18</v>
      </c>
      <c r="D18" s="71">
        <f>D7-SUM(D8:D17)</f>
        <v>6888.3340949999401</v>
      </c>
      <c r="E18" s="71">
        <f>E7-SUM(E8:E17)</f>
        <v>13396.40559200017</v>
      </c>
      <c r="F18" s="174">
        <f t="shared" si="0"/>
        <v>0.94479614479272533</v>
      </c>
      <c r="G18" s="71">
        <f>G7-SUM(G8:G17)</f>
        <v>51420.618799999356</v>
      </c>
      <c r="H18" s="71">
        <f>H7-SUM(H8:H17)</f>
        <v>87989.380109998863</v>
      </c>
      <c r="I18" s="174">
        <f t="shared" si="1"/>
        <v>0.71116921895152241</v>
      </c>
      <c r="J18" s="174">
        <f t="shared" si="2"/>
        <v>3.581370436343087E-2</v>
      </c>
    </row>
    <row r="19" spans="1:10" s="3" customFormat="1" ht="17.100000000000001" customHeight="1" x14ac:dyDescent="0.25">
      <c r="A19" s="215" t="s">
        <v>10</v>
      </c>
      <c r="B19" s="216" t="s">
        <v>204</v>
      </c>
      <c r="C19" s="217"/>
      <c r="D19" s="218">
        <v>558063.26849799976</v>
      </c>
      <c r="E19" s="218">
        <v>717753.97730499995</v>
      </c>
      <c r="F19" s="194">
        <f t="shared" si="0"/>
        <v>0.28615162083109325</v>
      </c>
      <c r="G19" s="218">
        <v>1705215.5994300004</v>
      </c>
      <c r="H19" s="218">
        <v>1960468.0107199999</v>
      </c>
      <c r="I19" s="194">
        <f t="shared" si="1"/>
        <v>0.14968923071975304</v>
      </c>
      <c r="J19" s="194">
        <f>SUM(J20:J30)</f>
        <v>1</v>
      </c>
    </row>
    <row r="20" spans="1:10" ht="11.1" customHeight="1" x14ac:dyDescent="0.25">
      <c r="A20" s="153"/>
      <c r="B20" s="61"/>
      <c r="C20" s="16" t="s">
        <v>70</v>
      </c>
      <c r="D20" s="71">
        <v>263053.74791999988</v>
      </c>
      <c r="E20" s="71">
        <v>374314.83264699992</v>
      </c>
      <c r="F20" s="174">
        <f t="shared" si="0"/>
        <v>0.42295951153236122</v>
      </c>
      <c r="G20" s="71">
        <v>832983.84032000008</v>
      </c>
      <c r="H20" s="71">
        <v>1010284.6426899999</v>
      </c>
      <c r="I20" s="174">
        <f t="shared" si="1"/>
        <v>0.21285023044611262</v>
      </c>
      <c r="J20" s="174">
        <f>(H20/$H$19)</f>
        <v>0.51532829771548461</v>
      </c>
    </row>
    <row r="21" spans="1:10" ht="11.1" customHeight="1" x14ac:dyDescent="0.25">
      <c r="A21" s="153"/>
      <c r="B21" s="61"/>
      <c r="C21" s="16" t="s">
        <v>220</v>
      </c>
      <c r="D21" s="71">
        <v>93661.018839999961</v>
      </c>
      <c r="E21" s="71">
        <v>98195.348860000013</v>
      </c>
      <c r="F21" s="174">
        <f t="shared" si="0"/>
        <v>4.8412136405925565E-2</v>
      </c>
      <c r="G21" s="71">
        <v>260324.92343999993</v>
      </c>
      <c r="H21" s="71">
        <v>246625.44834000009</v>
      </c>
      <c r="I21" s="174">
        <f t="shared" si="1"/>
        <v>-5.2624523687442082E-2</v>
      </c>
      <c r="J21" s="174">
        <f t="shared" ref="J21:J30" si="3">(H21/$H$19)</f>
        <v>0.12579927190417386</v>
      </c>
    </row>
    <row r="22" spans="1:10" ht="11.1" customHeight="1" x14ac:dyDescent="0.25">
      <c r="A22" s="153"/>
      <c r="B22" s="61"/>
      <c r="C22" s="16" t="s">
        <v>180</v>
      </c>
      <c r="D22" s="71">
        <v>42804.160168000024</v>
      </c>
      <c r="E22" s="71">
        <v>60900.593320000073</v>
      </c>
      <c r="F22" s="174">
        <f t="shared" si="0"/>
        <v>0.422772765099799</v>
      </c>
      <c r="G22" s="71">
        <v>141041.49552000011</v>
      </c>
      <c r="H22" s="71">
        <v>166349.3141300001</v>
      </c>
      <c r="I22" s="174">
        <f t="shared" si="1"/>
        <v>0.17943526844134516</v>
      </c>
      <c r="J22" s="174">
        <f t="shared" si="3"/>
        <v>8.4851838040910843E-2</v>
      </c>
    </row>
    <row r="23" spans="1:10" ht="11.1" customHeight="1" x14ac:dyDescent="0.25">
      <c r="A23" s="153"/>
      <c r="B23" s="61"/>
      <c r="C23" s="16" t="s">
        <v>72</v>
      </c>
      <c r="D23" s="71">
        <v>24251.010179999997</v>
      </c>
      <c r="E23" s="71">
        <v>28140.381200000003</v>
      </c>
      <c r="F23" s="174">
        <f t="shared" si="0"/>
        <v>0.16037975288994777</v>
      </c>
      <c r="G23" s="71">
        <v>72567.560369999992</v>
      </c>
      <c r="H23" s="71">
        <v>84684.781389999989</v>
      </c>
      <c r="I23" s="174">
        <f t="shared" si="1"/>
        <v>0.16697848126928827</v>
      </c>
      <c r="J23" s="174">
        <f t="shared" si="3"/>
        <v>4.3196206684800086E-2</v>
      </c>
    </row>
    <row r="24" spans="1:10" ht="11.1" customHeight="1" x14ac:dyDescent="0.25">
      <c r="A24" s="153"/>
      <c r="B24" s="61"/>
      <c r="C24" s="16" t="s">
        <v>85</v>
      </c>
      <c r="D24" s="71">
        <v>18687.706739999998</v>
      </c>
      <c r="E24" s="71">
        <v>22263.790199999996</v>
      </c>
      <c r="F24" s="174">
        <f t="shared" si="0"/>
        <v>0.1913602085988213</v>
      </c>
      <c r="G24" s="71">
        <v>60689.952749999989</v>
      </c>
      <c r="H24" s="71">
        <v>66033.819929999983</v>
      </c>
      <c r="I24" s="174">
        <f t="shared" si="1"/>
        <v>8.8051925201078518E-2</v>
      </c>
      <c r="J24" s="174">
        <f t="shared" si="3"/>
        <v>3.3682681670357095E-2</v>
      </c>
    </row>
    <row r="25" spans="1:10" ht="11.1" customHeight="1" x14ac:dyDescent="0.25">
      <c r="A25" s="153"/>
      <c r="B25" s="61"/>
      <c r="C25" s="16" t="s">
        <v>71</v>
      </c>
      <c r="D25" s="71">
        <v>19219.905850000003</v>
      </c>
      <c r="E25" s="71">
        <v>26444.660707999989</v>
      </c>
      <c r="F25" s="174">
        <f t="shared" si="0"/>
        <v>0.37589959671940765</v>
      </c>
      <c r="G25" s="71">
        <v>54097.586330000042</v>
      </c>
      <c r="H25" s="71">
        <v>65683.401889999994</v>
      </c>
      <c r="I25" s="174">
        <f t="shared" si="1"/>
        <v>0.21416511060817855</v>
      </c>
      <c r="J25" s="174">
        <f t="shared" si="3"/>
        <v>3.3503939636269381E-2</v>
      </c>
    </row>
    <row r="26" spans="1:10" ht="11.1" customHeight="1" x14ac:dyDescent="0.25">
      <c r="A26" s="153"/>
      <c r="B26" s="61"/>
      <c r="C26" s="16" t="s">
        <v>119</v>
      </c>
      <c r="D26" s="71">
        <v>10763.826699999983</v>
      </c>
      <c r="E26" s="71">
        <v>15791.823109999979</v>
      </c>
      <c r="F26" s="174">
        <f t="shared" si="0"/>
        <v>0.46711978463941684</v>
      </c>
      <c r="G26" s="71">
        <v>29483.71950000001</v>
      </c>
      <c r="H26" s="71">
        <v>44598.410930000013</v>
      </c>
      <c r="I26" s="174">
        <f t="shared" si="1"/>
        <v>0.51264534076170398</v>
      </c>
      <c r="J26" s="174">
        <f t="shared" si="3"/>
        <v>2.2748859295909061E-2</v>
      </c>
    </row>
    <row r="27" spans="1:10" ht="11.1" customHeight="1" x14ac:dyDescent="0.25">
      <c r="A27" s="153"/>
      <c r="B27" s="61"/>
      <c r="C27" s="16" t="s">
        <v>223</v>
      </c>
      <c r="D27" s="71">
        <v>7014.8666999999959</v>
      </c>
      <c r="E27" s="71">
        <v>8454.116299999996</v>
      </c>
      <c r="F27" s="174">
        <f t="shared" si="0"/>
        <v>0.20517133989160485</v>
      </c>
      <c r="G27" s="71">
        <v>25602.183340000003</v>
      </c>
      <c r="H27" s="71">
        <v>34548.118970000003</v>
      </c>
      <c r="I27" s="174">
        <f t="shared" si="1"/>
        <v>0.34942080959256194</v>
      </c>
      <c r="J27" s="174">
        <f t="shared" si="3"/>
        <v>1.7622383421248423E-2</v>
      </c>
    </row>
    <row r="28" spans="1:10" ht="11.1" customHeight="1" x14ac:dyDescent="0.25">
      <c r="A28" s="153"/>
      <c r="B28" s="61"/>
      <c r="C28" s="16" t="s">
        <v>75</v>
      </c>
      <c r="D28" s="71">
        <v>12972.428400000003</v>
      </c>
      <c r="E28" s="71">
        <v>11531.389499999999</v>
      </c>
      <c r="F28" s="174">
        <f t="shared" si="0"/>
        <v>-0.11108474493488074</v>
      </c>
      <c r="G28" s="71">
        <v>37426.419100000006</v>
      </c>
      <c r="H28" s="71">
        <v>33762.242359999997</v>
      </c>
      <c r="I28" s="174">
        <f t="shared" si="1"/>
        <v>-9.7903481768043643E-2</v>
      </c>
      <c r="J28" s="174">
        <f t="shared" si="3"/>
        <v>1.7221521685324773E-2</v>
      </c>
    </row>
    <row r="29" spans="1:10" ht="11.1" customHeight="1" x14ac:dyDescent="0.25">
      <c r="A29" s="153"/>
      <c r="B29" s="61"/>
      <c r="C29" s="16" t="s">
        <v>79</v>
      </c>
      <c r="D29" s="71">
        <v>6126.7943199999972</v>
      </c>
      <c r="E29" s="71">
        <v>9941.6267999999927</v>
      </c>
      <c r="F29" s="174">
        <f t="shared" si="0"/>
        <v>0.62264738797368291</v>
      </c>
      <c r="G29" s="71">
        <v>16351.312100000003</v>
      </c>
      <c r="H29" s="71">
        <v>27261.934559999994</v>
      </c>
      <c r="I29" s="174">
        <f t="shared" si="1"/>
        <v>0.66726281005913823</v>
      </c>
      <c r="J29" s="174">
        <f t="shared" si="3"/>
        <v>1.3905829838043518E-2</v>
      </c>
    </row>
    <row r="30" spans="1:10" ht="11.1" customHeight="1" x14ac:dyDescent="0.25">
      <c r="A30" s="29"/>
      <c r="B30" s="61"/>
      <c r="C30" s="16" t="s">
        <v>18</v>
      </c>
      <c r="D30" s="71">
        <f>D19-SUM(D20:D29)</f>
        <v>59507.802679999964</v>
      </c>
      <c r="E30" s="71">
        <f>E19-SUM(E20:E29)</f>
        <v>61775.414660000009</v>
      </c>
      <c r="F30" s="174">
        <f t="shared" si="0"/>
        <v>3.8106128572651388E-2</v>
      </c>
      <c r="G30" s="71">
        <f>G19-SUM(G20:G29)</f>
        <v>174646.60666000005</v>
      </c>
      <c r="H30" s="71">
        <f>H19-SUM(H20:H29)</f>
        <v>180635.89552999986</v>
      </c>
      <c r="I30" s="174">
        <f t="shared" si="1"/>
        <v>3.4293760322865463E-2</v>
      </c>
      <c r="J30" s="174">
        <f t="shared" si="3"/>
        <v>9.2139170107478408E-2</v>
      </c>
    </row>
    <row r="31" spans="1:10" s="3" customFormat="1" ht="17.100000000000001" customHeight="1" x14ac:dyDescent="0.25">
      <c r="A31" s="215" t="s">
        <v>9</v>
      </c>
      <c r="B31" s="216" t="s">
        <v>289</v>
      </c>
      <c r="C31" s="217"/>
      <c r="D31" s="218">
        <v>243939.78676199974</v>
      </c>
      <c r="E31" s="218">
        <v>242082.44498500013</v>
      </c>
      <c r="F31" s="194">
        <f t="shared" si="0"/>
        <v>-7.6139353963268208E-3</v>
      </c>
      <c r="G31" s="218">
        <v>1100871.6463299999</v>
      </c>
      <c r="H31" s="218">
        <v>1796604.5276800001</v>
      </c>
      <c r="I31" s="194">
        <f t="shared" si="1"/>
        <v>0.63198365010978375</v>
      </c>
      <c r="J31" s="194">
        <f>SUM(J32:J42)</f>
        <v>0.99999999999999989</v>
      </c>
    </row>
    <row r="32" spans="1:10" ht="11.1" customHeight="1" x14ac:dyDescent="0.25">
      <c r="A32" s="153"/>
      <c r="B32" s="61"/>
      <c r="C32" s="16" t="s">
        <v>70</v>
      </c>
      <c r="D32" s="71">
        <v>65113.446525999752</v>
      </c>
      <c r="E32" s="71">
        <v>77637.142588000221</v>
      </c>
      <c r="F32" s="174">
        <f t="shared" si="0"/>
        <v>0.19233655612131928</v>
      </c>
      <c r="G32" s="71">
        <v>310215.95001999981</v>
      </c>
      <c r="H32" s="71">
        <v>596571.53979000053</v>
      </c>
      <c r="I32" s="174">
        <f t="shared" si="1"/>
        <v>0.923084676179736</v>
      </c>
      <c r="J32" s="174">
        <f>(H32/$H$31)</f>
        <v>0.33205501299741691</v>
      </c>
    </row>
    <row r="33" spans="1:10" ht="11.1" customHeight="1" x14ac:dyDescent="0.25">
      <c r="A33" s="153"/>
      <c r="B33" s="61"/>
      <c r="C33" s="16" t="s">
        <v>74</v>
      </c>
      <c r="D33" s="71">
        <v>44353.032511999998</v>
      </c>
      <c r="E33" s="71">
        <v>40618.374422000008</v>
      </c>
      <c r="F33" s="174">
        <f t="shared" si="0"/>
        <v>-8.4202993087102995E-2</v>
      </c>
      <c r="G33" s="71">
        <v>217265.39978000001</v>
      </c>
      <c r="H33" s="71">
        <v>301512.70055000007</v>
      </c>
      <c r="I33" s="174">
        <f t="shared" si="1"/>
        <v>0.38776216026715593</v>
      </c>
      <c r="J33" s="174">
        <f t="shared" ref="J33:J42" si="4">(H33/$H$31)</f>
        <v>0.16782363391867375</v>
      </c>
    </row>
    <row r="34" spans="1:10" ht="11.1" customHeight="1" x14ac:dyDescent="0.25">
      <c r="A34" s="153"/>
      <c r="B34" s="61"/>
      <c r="C34" s="16" t="s">
        <v>76</v>
      </c>
      <c r="D34" s="71">
        <v>26745.142149000039</v>
      </c>
      <c r="E34" s="71">
        <v>24559.031028000012</v>
      </c>
      <c r="F34" s="174">
        <f t="shared" si="0"/>
        <v>-8.1738624114277236E-2</v>
      </c>
      <c r="G34" s="71">
        <v>123212.86559000004</v>
      </c>
      <c r="H34" s="71">
        <v>187970.30777999986</v>
      </c>
      <c r="I34" s="174">
        <f t="shared" si="1"/>
        <v>0.52557370433607975</v>
      </c>
      <c r="J34" s="174">
        <f t="shared" si="4"/>
        <v>0.10462531118227258</v>
      </c>
    </row>
    <row r="35" spans="1:10" ht="11.1" customHeight="1" x14ac:dyDescent="0.25">
      <c r="A35" s="153"/>
      <c r="B35" s="61"/>
      <c r="C35" s="16" t="s">
        <v>85</v>
      </c>
      <c r="D35" s="71">
        <v>18102.684320000004</v>
      </c>
      <c r="E35" s="71">
        <v>23342.899334999947</v>
      </c>
      <c r="F35" s="174">
        <f t="shared" si="0"/>
        <v>0.28947171161850882</v>
      </c>
      <c r="G35" s="71">
        <v>90617.508430000031</v>
      </c>
      <c r="H35" s="71">
        <v>177607.96724999973</v>
      </c>
      <c r="I35" s="174">
        <f t="shared" si="1"/>
        <v>0.95997407484667097</v>
      </c>
      <c r="J35" s="174">
        <f t="shared" ref="J35:J36" si="5">(H35/$H$31)</f>
        <v>9.885757522794919E-2</v>
      </c>
    </row>
    <row r="36" spans="1:10" ht="11.1" customHeight="1" x14ac:dyDescent="0.25">
      <c r="A36" s="153"/>
      <c r="B36" s="61"/>
      <c r="C36" s="16" t="s">
        <v>119</v>
      </c>
      <c r="D36" s="71">
        <v>12070.31</v>
      </c>
      <c r="E36" s="71">
        <v>15779.017444000001</v>
      </c>
      <c r="F36" s="174">
        <f t="shared" si="0"/>
        <v>0.30725867388658634</v>
      </c>
      <c r="G36" s="71">
        <v>25446.020980000008</v>
      </c>
      <c r="H36" s="71">
        <v>79171.303680000055</v>
      </c>
      <c r="I36" s="174">
        <f t="shared" si="1"/>
        <v>2.1113431739377599</v>
      </c>
      <c r="J36" s="174">
        <f t="shared" si="5"/>
        <v>4.4067184770059512E-2</v>
      </c>
    </row>
    <row r="37" spans="1:10" ht="11.1" customHeight="1" x14ac:dyDescent="0.25">
      <c r="A37" s="153"/>
      <c r="B37" s="61"/>
      <c r="C37" s="16" t="s">
        <v>72</v>
      </c>
      <c r="D37" s="71">
        <v>6503.7201019999966</v>
      </c>
      <c r="E37" s="71">
        <v>7223.0514400000075</v>
      </c>
      <c r="F37" s="174">
        <f t="shared" si="0"/>
        <v>0.1106030589752478</v>
      </c>
      <c r="G37" s="71">
        <v>33817.460049999987</v>
      </c>
      <c r="H37" s="71">
        <v>57153.988940000003</v>
      </c>
      <c r="I37" s="174">
        <f t="shared" si="1"/>
        <v>0.69007337793838919</v>
      </c>
      <c r="J37" s="174">
        <f t="shared" si="4"/>
        <v>3.181222581789013E-2</v>
      </c>
    </row>
    <row r="38" spans="1:10" ht="11.1" customHeight="1" x14ac:dyDescent="0.25">
      <c r="A38" s="153"/>
      <c r="B38" s="61"/>
      <c r="C38" s="16" t="s">
        <v>126</v>
      </c>
      <c r="D38" s="71">
        <v>7897.0148249999929</v>
      </c>
      <c r="E38" s="71">
        <v>7046.9909999999927</v>
      </c>
      <c r="F38" s="174">
        <f t="shared" si="0"/>
        <v>-0.10763862596648999</v>
      </c>
      <c r="G38" s="71">
        <v>40906.13902000001</v>
      </c>
      <c r="H38" s="71">
        <v>54732.354850000003</v>
      </c>
      <c r="I38" s="174">
        <f t="shared" si="1"/>
        <v>0.33799855379262311</v>
      </c>
      <c r="J38" s="174">
        <f t="shared" si="4"/>
        <v>3.0464330912422472E-2</v>
      </c>
    </row>
    <row r="39" spans="1:10" ht="11.1" customHeight="1" x14ac:dyDescent="0.25">
      <c r="A39" s="153"/>
      <c r="B39" s="61"/>
      <c r="C39" s="16" t="s">
        <v>121</v>
      </c>
      <c r="D39" s="71">
        <v>3480.7090089999983</v>
      </c>
      <c r="E39" s="71">
        <v>6083.0593610000014</v>
      </c>
      <c r="F39" s="174">
        <f t="shared" si="0"/>
        <v>0.74764950051014289</v>
      </c>
      <c r="G39" s="71">
        <v>16200.434359999999</v>
      </c>
      <c r="H39" s="71">
        <v>47149.099159999998</v>
      </c>
      <c r="I39" s="174">
        <f t="shared" si="1"/>
        <v>1.9103601861697244</v>
      </c>
      <c r="J39" s="174">
        <f t="shared" si="4"/>
        <v>2.6243448924669469E-2</v>
      </c>
    </row>
    <row r="40" spans="1:10" ht="11.1" customHeight="1" x14ac:dyDescent="0.25">
      <c r="A40" s="153"/>
      <c r="B40" s="61"/>
      <c r="C40" s="16" t="s">
        <v>220</v>
      </c>
      <c r="D40" s="71">
        <v>6381.1817259999989</v>
      </c>
      <c r="E40" s="71">
        <v>5157.7534530000003</v>
      </c>
      <c r="F40" s="174">
        <f t="shared" si="0"/>
        <v>-0.19172440553058756</v>
      </c>
      <c r="G40" s="71">
        <v>31535.256419999998</v>
      </c>
      <c r="H40" s="71">
        <v>40272.082369999989</v>
      </c>
      <c r="I40" s="174">
        <f t="shared" si="1"/>
        <v>0.27704946595769564</v>
      </c>
      <c r="J40" s="174">
        <f t="shared" si="4"/>
        <v>2.2415663408131521E-2</v>
      </c>
    </row>
    <row r="41" spans="1:10" ht="11.1" customHeight="1" x14ac:dyDescent="0.25">
      <c r="A41" s="153"/>
      <c r="B41" s="61"/>
      <c r="C41" s="16" t="s">
        <v>181</v>
      </c>
      <c r="D41" s="71">
        <v>5762.147560000004</v>
      </c>
      <c r="E41" s="71">
        <v>3832.4387260000003</v>
      </c>
      <c r="F41" s="174">
        <f t="shared" si="0"/>
        <v>-0.334894032807449</v>
      </c>
      <c r="G41" s="71">
        <v>31871.284809999997</v>
      </c>
      <c r="H41" s="71">
        <v>31089.130509999995</v>
      </c>
      <c r="I41" s="174">
        <f t="shared" si="1"/>
        <v>-2.4541034497441827E-2</v>
      </c>
      <c r="J41" s="174">
        <f t="shared" si="4"/>
        <v>1.7304381699486285E-2</v>
      </c>
    </row>
    <row r="42" spans="1:10" ht="11.1" customHeight="1" x14ac:dyDescent="0.25">
      <c r="A42" s="27"/>
      <c r="B42" s="61"/>
      <c r="C42" s="16" t="s">
        <v>18</v>
      </c>
      <c r="D42" s="71">
        <f>D31-SUM(D32:D41)</f>
        <v>47530.398032999947</v>
      </c>
      <c r="E42" s="71">
        <f>E31-SUM(E32:E41)</f>
        <v>30802.686187999963</v>
      </c>
      <c r="F42" s="174">
        <f t="shared" si="0"/>
        <v>-0.35193712944263744</v>
      </c>
      <c r="G42" s="71">
        <f>G31-SUM(G32:G41)</f>
        <v>179783.32686999999</v>
      </c>
      <c r="H42" s="71">
        <f>H31-SUM(H32:H41)</f>
        <v>223374.05279999971</v>
      </c>
      <c r="I42" s="174">
        <f t="shared" si="1"/>
        <v>0.24246256140047873</v>
      </c>
      <c r="J42" s="174">
        <f t="shared" si="4"/>
        <v>0.12433123114102811</v>
      </c>
    </row>
    <row r="43" spans="1:10" s="3" customFormat="1" ht="17.100000000000001" customHeight="1" x14ac:dyDescent="0.25">
      <c r="A43" s="215" t="s">
        <v>63</v>
      </c>
      <c r="B43" s="216" t="s">
        <v>228</v>
      </c>
      <c r="C43" s="217"/>
      <c r="D43" s="218">
        <v>570456.56329799909</v>
      </c>
      <c r="E43" s="218">
        <v>770873.12949199858</v>
      </c>
      <c r="F43" s="194">
        <f t="shared" si="0"/>
        <v>0.35132660238901403</v>
      </c>
      <c r="G43" s="218">
        <v>1247959.2437399998</v>
      </c>
      <c r="H43" s="218">
        <v>1362602.8347700001</v>
      </c>
      <c r="I43" s="194">
        <f t="shared" si="1"/>
        <v>9.1864851841175321E-2</v>
      </c>
      <c r="J43" s="194">
        <f>SUM(J44:J54)</f>
        <v>1</v>
      </c>
    </row>
    <row r="44" spans="1:10" ht="11.1" customHeight="1" x14ac:dyDescent="0.25">
      <c r="A44" s="153"/>
      <c r="B44" s="61"/>
      <c r="C44" s="16" t="s">
        <v>220</v>
      </c>
      <c r="D44" s="71">
        <v>184442.32857899947</v>
      </c>
      <c r="E44" s="71">
        <v>256907.95722999886</v>
      </c>
      <c r="F44" s="174">
        <f t="shared" si="0"/>
        <v>0.39289044553545227</v>
      </c>
      <c r="G44" s="71">
        <v>408563.04960999999</v>
      </c>
      <c r="H44" s="71">
        <v>449046.24977000023</v>
      </c>
      <c r="I44" s="174">
        <f t="shared" si="1"/>
        <v>9.9086787703009493E-2</v>
      </c>
      <c r="J44" s="174">
        <f>(H44/$H$43)</f>
        <v>0.32955035635589058</v>
      </c>
    </row>
    <row r="45" spans="1:10" ht="11.1" customHeight="1" x14ac:dyDescent="0.25">
      <c r="A45" s="153"/>
      <c r="B45" s="61"/>
      <c r="C45" s="16" t="s">
        <v>71</v>
      </c>
      <c r="D45" s="71">
        <v>123699.58479999972</v>
      </c>
      <c r="E45" s="71">
        <v>151582.05390999955</v>
      </c>
      <c r="F45" s="174">
        <f t="shared" si="0"/>
        <v>0.22540471057425804</v>
      </c>
      <c r="G45" s="71">
        <v>282101.47936000023</v>
      </c>
      <c r="H45" s="71">
        <v>267035.01846999989</v>
      </c>
      <c r="I45" s="174">
        <f t="shared" si="1"/>
        <v>-5.3407947112441234E-2</v>
      </c>
      <c r="J45" s="174">
        <f t="shared" ref="J45:J54" si="6">(H45/$H$43)</f>
        <v>0.19597421321604247</v>
      </c>
    </row>
    <row r="46" spans="1:10" ht="11.1" customHeight="1" x14ac:dyDescent="0.25">
      <c r="A46" s="153"/>
      <c r="B46" s="61"/>
      <c r="C46" s="16" t="s">
        <v>70</v>
      </c>
      <c r="D46" s="71">
        <v>67082.14617800001</v>
      </c>
      <c r="E46" s="71">
        <v>101946.14162000017</v>
      </c>
      <c r="F46" s="174">
        <f t="shared" si="0"/>
        <v>0.51972093065552527</v>
      </c>
      <c r="G46" s="71">
        <v>163501.04646000004</v>
      </c>
      <c r="H46" s="71">
        <v>203786.57192000007</v>
      </c>
      <c r="I46" s="174">
        <f t="shared" si="1"/>
        <v>0.24639307412540479</v>
      </c>
      <c r="J46" s="174">
        <f t="shared" si="6"/>
        <v>0.14955683836838496</v>
      </c>
    </row>
    <row r="47" spans="1:10" ht="11.1" customHeight="1" x14ac:dyDescent="0.25">
      <c r="A47" s="153"/>
      <c r="B47" s="61"/>
      <c r="C47" s="16" t="s">
        <v>72</v>
      </c>
      <c r="D47" s="71">
        <v>41653.410000000018</v>
      </c>
      <c r="E47" s="71">
        <v>52796.813999999955</v>
      </c>
      <c r="F47" s="174">
        <f t="shared" si="0"/>
        <v>0.26752681233060938</v>
      </c>
      <c r="G47" s="71">
        <v>94087.870749999944</v>
      </c>
      <c r="H47" s="71">
        <v>99047.740690000035</v>
      </c>
      <c r="I47" s="174">
        <f t="shared" si="1"/>
        <v>5.2715295823612784E-2</v>
      </c>
      <c r="J47" s="174">
        <f t="shared" ref="J47:J49" si="7">(H47/$H$43)</f>
        <v>7.2690103207306733E-2</v>
      </c>
    </row>
    <row r="48" spans="1:10" ht="11.1" customHeight="1" x14ac:dyDescent="0.25">
      <c r="A48" s="153"/>
      <c r="B48" s="61"/>
      <c r="C48" s="16" t="s">
        <v>81</v>
      </c>
      <c r="D48" s="71">
        <v>67229.859019999843</v>
      </c>
      <c r="E48" s="71">
        <v>74982.952900000149</v>
      </c>
      <c r="F48" s="174">
        <f t="shared" si="0"/>
        <v>0.11532217965374403</v>
      </c>
      <c r="G48" s="71">
        <v>117412.71436000006</v>
      </c>
      <c r="H48" s="71">
        <v>95948.907639999947</v>
      </c>
      <c r="I48" s="174">
        <f t="shared" si="1"/>
        <v>-0.1828064944839769</v>
      </c>
      <c r="J48" s="174">
        <f t="shared" si="7"/>
        <v>7.0415901972048667E-2</v>
      </c>
    </row>
    <row r="49" spans="1:10" ht="11.1" customHeight="1" x14ac:dyDescent="0.25">
      <c r="A49" s="153"/>
      <c r="B49" s="61"/>
      <c r="C49" s="16" t="s">
        <v>78</v>
      </c>
      <c r="D49" s="71">
        <v>26874.359010000004</v>
      </c>
      <c r="E49" s="71">
        <v>42930.404979999985</v>
      </c>
      <c r="F49" s="174">
        <f t="shared" si="0"/>
        <v>0.59744851827072387</v>
      </c>
      <c r="G49" s="71">
        <v>54188.145349999977</v>
      </c>
      <c r="H49" s="71">
        <v>75596.406630000041</v>
      </c>
      <c r="I49" s="174">
        <f t="shared" si="1"/>
        <v>0.39507278098788223</v>
      </c>
      <c r="J49" s="174">
        <f t="shared" si="7"/>
        <v>5.5479413884208087E-2</v>
      </c>
    </row>
    <row r="50" spans="1:10" ht="11.1" customHeight="1" x14ac:dyDescent="0.25">
      <c r="A50" s="153"/>
      <c r="B50" s="61"/>
      <c r="C50" s="16" t="s">
        <v>181</v>
      </c>
      <c r="D50" s="71">
        <v>10838.534390000004</v>
      </c>
      <c r="E50" s="71">
        <v>19196.25153999999</v>
      </c>
      <c r="F50" s="174">
        <f t="shared" si="0"/>
        <v>0.77111137440419042</v>
      </c>
      <c r="G50" s="71">
        <v>26612.165790000006</v>
      </c>
      <c r="H50" s="71">
        <v>40144.571459999992</v>
      </c>
      <c r="I50" s="174">
        <f t="shared" si="1"/>
        <v>0.5085044853840881</v>
      </c>
      <c r="J50" s="174">
        <f t="shared" si="6"/>
        <v>2.9461682036479968E-2</v>
      </c>
    </row>
    <row r="51" spans="1:10" ht="11.1" customHeight="1" x14ac:dyDescent="0.25">
      <c r="A51" s="153"/>
      <c r="B51" s="61"/>
      <c r="C51" s="16" t="s">
        <v>120</v>
      </c>
      <c r="D51" s="71">
        <v>12240.802800000005</v>
      </c>
      <c r="E51" s="71">
        <v>17203.424000000003</v>
      </c>
      <c r="F51" s="174">
        <f t="shared" si="0"/>
        <v>0.40541631795587763</v>
      </c>
      <c r="G51" s="71">
        <v>22355.907589999995</v>
      </c>
      <c r="H51" s="71">
        <v>35442.634070000015</v>
      </c>
      <c r="I51" s="174">
        <f t="shared" si="1"/>
        <v>0.58538113146673743</v>
      </c>
      <c r="J51" s="174">
        <f t="shared" ref="J51:J52" si="8">(H51/$H$43)</f>
        <v>2.60109792564629E-2</v>
      </c>
    </row>
    <row r="52" spans="1:10" ht="11.1" customHeight="1" x14ac:dyDescent="0.25">
      <c r="A52" s="153"/>
      <c r="B52" s="61"/>
      <c r="C52" s="16" t="s">
        <v>122</v>
      </c>
      <c r="D52" s="71">
        <v>7424.5319999999965</v>
      </c>
      <c r="E52" s="71">
        <v>13648.473</v>
      </c>
      <c r="F52" s="174">
        <f t="shared" si="0"/>
        <v>0.83829405004921598</v>
      </c>
      <c r="G52" s="71">
        <v>18817.653620000005</v>
      </c>
      <c r="H52" s="71">
        <v>22594.790570000005</v>
      </c>
      <c r="I52" s="174">
        <f t="shared" si="1"/>
        <v>0.20072305645936317</v>
      </c>
      <c r="J52" s="174">
        <f t="shared" si="8"/>
        <v>1.6582080994873228E-2</v>
      </c>
    </row>
    <row r="53" spans="1:10" ht="11.1" customHeight="1" x14ac:dyDescent="0.25">
      <c r="A53" s="153"/>
      <c r="B53" s="61"/>
      <c r="C53" s="16" t="s">
        <v>77</v>
      </c>
      <c r="D53" s="71">
        <v>5028.9415999999992</v>
      </c>
      <c r="E53" s="71">
        <v>8513.8785000000025</v>
      </c>
      <c r="F53" s="174">
        <f t="shared" si="0"/>
        <v>0.69297621193294501</v>
      </c>
      <c r="G53" s="71">
        <v>13685.257210000005</v>
      </c>
      <c r="H53" s="71">
        <v>19132.185050000004</v>
      </c>
      <c r="I53" s="174">
        <f t="shared" si="1"/>
        <v>0.39801428328434008</v>
      </c>
      <c r="J53" s="174">
        <f t="shared" si="6"/>
        <v>1.4040910940295682E-2</v>
      </c>
    </row>
    <row r="54" spans="1:10" ht="11.1" customHeight="1" x14ac:dyDescent="0.25">
      <c r="A54" s="29"/>
      <c r="B54" s="61"/>
      <c r="C54" s="16" t="s">
        <v>18</v>
      </c>
      <c r="D54" s="71">
        <f>D43-SUM(D44:D53)</f>
        <v>23942.064920999925</v>
      </c>
      <c r="E54" s="71">
        <f>E43-SUM(E44:E53)</f>
        <v>31164.777811999898</v>
      </c>
      <c r="F54" s="174">
        <f t="shared" si="0"/>
        <v>0.30167460136927571</v>
      </c>
      <c r="G54" s="71">
        <f>G43-SUM(G44:G53)</f>
        <v>46633.953639999731</v>
      </c>
      <c r="H54" s="71">
        <f>H43-SUM(H44:H53)</f>
        <v>54827.758499999996</v>
      </c>
      <c r="I54" s="174">
        <f t="shared" si="1"/>
        <v>0.17570470055475051</v>
      </c>
      <c r="J54" s="174">
        <f t="shared" si="6"/>
        <v>4.023751976800681E-2</v>
      </c>
    </row>
    <row r="55" spans="1:10" s="3" customFormat="1" ht="17.100000000000001" customHeight="1" x14ac:dyDescent="0.25">
      <c r="A55" s="215" t="s">
        <v>69</v>
      </c>
      <c r="B55" s="216" t="s">
        <v>282</v>
      </c>
      <c r="C55" s="217"/>
      <c r="D55" s="218">
        <v>96577.719007000036</v>
      </c>
      <c r="E55" s="218">
        <v>112399.60588800002</v>
      </c>
      <c r="F55" s="194">
        <f t="shared" si="0"/>
        <v>0.16382543555261653</v>
      </c>
      <c r="G55" s="218">
        <v>739955.95278999978</v>
      </c>
      <c r="H55" s="218">
        <v>912924.51923000021</v>
      </c>
      <c r="I55" s="194">
        <f t="shared" si="1"/>
        <v>0.23375521987197123</v>
      </c>
      <c r="J55" s="194">
        <f>SUM(J56:J66)</f>
        <v>0.99999999999999989</v>
      </c>
    </row>
    <row r="56" spans="1:10" ht="11.1" customHeight="1" x14ac:dyDescent="0.25">
      <c r="A56" s="153"/>
      <c r="C56" s="16" t="s">
        <v>220</v>
      </c>
      <c r="D56" s="71">
        <v>12962.029340000001</v>
      </c>
      <c r="E56" s="71">
        <v>25025.733430000008</v>
      </c>
      <c r="F56" s="174">
        <f t="shared" si="0"/>
        <v>0.93069563210848316</v>
      </c>
      <c r="G56" s="71">
        <v>99880.117109999948</v>
      </c>
      <c r="H56" s="71">
        <v>199049.60406000007</v>
      </c>
      <c r="I56" s="174">
        <f t="shared" si="1"/>
        <v>0.99288516893490231</v>
      </c>
      <c r="J56" s="174">
        <f>(H56/$H$55)</f>
        <v>0.21803511666866726</v>
      </c>
    </row>
    <row r="57" spans="1:10" ht="11.1" customHeight="1" x14ac:dyDescent="0.25">
      <c r="A57" s="153"/>
      <c r="C57" s="16" t="s">
        <v>70</v>
      </c>
      <c r="D57" s="71">
        <v>5054.0701830000025</v>
      </c>
      <c r="E57" s="71">
        <v>16008.398074999997</v>
      </c>
      <c r="F57" s="174">
        <f t="shared" si="0"/>
        <v>2.1674269440986884</v>
      </c>
      <c r="G57" s="71">
        <v>41560.361669999998</v>
      </c>
      <c r="H57" s="71">
        <v>133808.68792999999</v>
      </c>
      <c r="I57" s="174">
        <f t="shared" si="1"/>
        <v>2.2196227980996777</v>
      </c>
      <c r="J57" s="174">
        <f t="shared" ref="J57:J66" si="9">(H57/$H$55)</f>
        <v>0.14657146906609539</v>
      </c>
    </row>
    <row r="58" spans="1:10" ht="11.1" customHeight="1" x14ac:dyDescent="0.25">
      <c r="A58" s="153"/>
      <c r="C58" s="16" t="s">
        <v>217</v>
      </c>
      <c r="D58" s="71">
        <v>22615.708710000003</v>
      </c>
      <c r="E58" s="71">
        <v>17461.183060000007</v>
      </c>
      <c r="F58" s="174">
        <f t="shared" si="0"/>
        <v>-0.22791793598406296</v>
      </c>
      <c r="G58" s="71">
        <v>157867.62644999989</v>
      </c>
      <c r="H58" s="71">
        <v>125582.66649999999</v>
      </c>
      <c r="I58" s="174">
        <f t="shared" si="1"/>
        <v>-0.20450652661345514</v>
      </c>
      <c r="J58" s="174">
        <f t="shared" ref="J58:J60" si="10">(H58/$H$55)</f>
        <v>0.13756084304310481</v>
      </c>
    </row>
    <row r="59" spans="1:10" ht="11.1" customHeight="1" x14ac:dyDescent="0.25">
      <c r="A59" s="153"/>
      <c r="C59" s="16" t="s">
        <v>122</v>
      </c>
      <c r="D59" s="71">
        <v>7402.3239390000035</v>
      </c>
      <c r="E59" s="71">
        <v>12686.576949999999</v>
      </c>
      <c r="F59" s="174">
        <f t="shared" si="0"/>
        <v>0.71386405871260172</v>
      </c>
      <c r="G59" s="71">
        <v>61743.659769999998</v>
      </c>
      <c r="H59" s="71">
        <v>107353.87972999999</v>
      </c>
      <c r="I59" s="174">
        <f t="shared" si="1"/>
        <v>0.73870289078913776</v>
      </c>
      <c r="J59" s="174">
        <f t="shared" si="10"/>
        <v>0.11759337981254668</v>
      </c>
    </row>
    <row r="60" spans="1:10" ht="11.1" customHeight="1" x14ac:dyDescent="0.25">
      <c r="A60" s="153"/>
      <c r="C60" s="16" t="s">
        <v>76</v>
      </c>
      <c r="D60" s="71">
        <v>12169.755770000005</v>
      </c>
      <c r="E60" s="71">
        <v>11883.5118</v>
      </c>
      <c r="F60" s="174">
        <f t="shared" si="0"/>
        <v>-2.352092970556019E-2</v>
      </c>
      <c r="G60" s="71">
        <v>94379.735939999984</v>
      </c>
      <c r="H60" s="71">
        <v>102508.82758000003</v>
      </c>
      <c r="I60" s="174">
        <f t="shared" si="1"/>
        <v>8.6131748081685222E-2</v>
      </c>
      <c r="J60" s="174">
        <f t="shared" si="10"/>
        <v>0.11228620266050075</v>
      </c>
    </row>
    <row r="61" spans="1:10" ht="11.1" customHeight="1" x14ac:dyDescent="0.25">
      <c r="A61" s="153"/>
      <c r="C61" s="16" t="s">
        <v>71</v>
      </c>
      <c r="D61" s="71">
        <v>7491.241</v>
      </c>
      <c r="E61" s="71">
        <v>8465.3004200000014</v>
      </c>
      <c r="F61" s="174">
        <f t="shared" si="0"/>
        <v>0.13002644288176035</v>
      </c>
      <c r="G61" s="71">
        <v>58458.814320000005</v>
      </c>
      <c r="H61" s="71">
        <v>67814.825419999994</v>
      </c>
      <c r="I61" s="174">
        <f t="shared" si="1"/>
        <v>0.16004448959203565</v>
      </c>
      <c r="J61" s="174">
        <f t="shared" si="9"/>
        <v>7.4283058447370806E-2</v>
      </c>
    </row>
    <row r="62" spans="1:10" ht="11.1" customHeight="1" x14ac:dyDescent="0.25">
      <c r="A62" s="153"/>
      <c r="C62" s="16" t="s">
        <v>180</v>
      </c>
      <c r="D62" s="71">
        <v>5956.3996219999999</v>
      </c>
      <c r="E62" s="71">
        <v>7873.8763600000002</v>
      </c>
      <c r="F62" s="174">
        <f t="shared" si="0"/>
        <v>0.32191875288518057</v>
      </c>
      <c r="G62" s="71">
        <v>49109.417100000006</v>
      </c>
      <c r="H62" s="71">
        <v>67347.05399</v>
      </c>
      <c r="I62" s="174">
        <f t="shared" si="1"/>
        <v>0.37136740704666171</v>
      </c>
      <c r="J62" s="174">
        <f t="shared" si="9"/>
        <v>7.3770670599145924E-2</v>
      </c>
    </row>
    <row r="63" spans="1:10" ht="11.1" customHeight="1" x14ac:dyDescent="0.25">
      <c r="A63" s="153"/>
      <c r="C63" s="16" t="s">
        <v>124</v>
      </c>
      <c r="D63" s="71">
        <v>13679.540369999999</v>
      </c>
      <c r="E63" s="71">
        <v>5004.2225199999984</v>
      </c>
      <c r="F63" s="174">
        <f t="shared" si="0"/>
        <v>-0.63418196922942383</v>
      </c>
      <c r="G63" s="71">
        <v>103782.76705000001</v>
      </c>
      <c r="H63" s="71">
        <v>33080.508829999999</v>
      </c>
      <c r="I63" s="174">
        <f t="shared" si="1"/>
        <v>-0.68125239121768055</v>
      </c>
      <c r="J63" s="174">
        <f t="shared" si="9"/>
        <v>3.6235754581223779E-2</v>
      </c>
    </row>
    <row r="64" spans="1:10" ht="11.1" customHeight="1" x14ac:dyDescent="0.25">
      <c r="A64" s="153"/>
      <c r="C64" s="16" t="s">
        <v>181</v>
      </c>
      <c r="D64" s="71">
        <v>101.3546</v>
      </c>
      <c r="E64" s="71">
        <v>2409.7159999999999</v>
      </c>
      <c r="F64" s="174">
        <f t="shared" si="0"/>
        <v>22.77510246204908</v>
      </c>
      <c r="G64" s="71">
        <v>1004.4947999999999</v>
      </c>
      <c r="H64" s="71">
        <v>26321.883630000004</v>
      </c>
      <c r="I64" s="174">
        <f t="shared" si="1"/>
        <v>25.204101434870548</v>
      </c>
      <c r="J64" s="174">
        <f t="shared" si="9"/>
        <v>2.8832486230297563E-2</v>
      </c>
    </row>
    <row r="65" spans="1:10" ht="11.1" customHeight="1" x14ac:dyDescent="0.25">
      <c r="A65" s="153"/>
      <c r="C65" s="16" t="s">
        <v>276</v>
      </c>
      <c r="D65" s="71">
        <v>2730.4013999999997</v>
      </c>
      <c r="E65" s="71">
        <v>1608.3679999999999</v>
      </c>
      <c r="F65" s="174">
        <f t="shared" si="0"/>
        <v>-0.41094082357268058</v>
      </c>
      <c r="G65" s="71">
        <v>23469.845559999987</v>
      </c>
      <c r="H65" s="71">
        <v>12809.786170000001</v>
      </c>
      <c r="I65" s="174">
        <f t="shared" si="1"/>
        <v>-0.45420236629797373</v>
      </c>
      <c r="J65" s="174">
        <f t="shared" si="9"/>
        <v>1.40315939600399E-2</v>
      </c>
    </row>
    <row r="66" spans="1:10" ht="11.1" customHeight="1" x14ac:dyDescent="0.25">
      <c r="A66" s="29"/>
      <c r="B66" s="61"/>
      <c r="C66" s="16" t="s">
        <v>18</v>
      </c>
      <c r="D66" s="71">
        <f>D55-SUM(D56:D65)</f>
        <v>6414.8940730000177</v>
      </c>
      <c r="E66" s="71">
        <f>E55-SUM(E56:E65)</f>
        <v>3972.7192730000243</v>
      </c>
      <c r="F66" s="174">
        <f t="shared" si="0"/>
        <v>-0.380703838942406</v>
      </c>
      <c r="G66" s="71">
        <f>G55-SUM(G56:G65)</f>
        <v>48699.113019999815</v>
      </c>
      <c r="H66" s="71">
        <f>H55-SUM(H56:H65)</f>
        <v>37246.795390000101</v>
      </c>
      <c r="I66" s="174">
        <f t="shared" si="1"/>
        <v>-0.23516480937335471</v>
      </c>
      <c r="J66" s="174">
        <f t="shared" si="9"/>
        <v>4.0799424931007057E-2</v>
      </c>
    </row>
    <row r="67" spans="1:10" ht="12" customHeight="1" x14ac:dyDescent="0.25">
      <c r="A67" s="58"/>
      <c r="B67" s="59"/>
      <c r="C67" s="60"/>
      <c r="D67" s="60"/>
      <c r="E67" s="60"/>
      <c r="F67" s="60"/>
      <c r="G67" s="60"/>
      <c r="H67" s="60"/>
      <c r="I67" s="60"/>
      <c r="J67" s="57" t="s">
        <v>22</v>
      </c>
    </row>
    <row r="68" spans="1:10" ht="12" customHeight="1" x14ac:dyDescent="0.25">
      <c r="A68" s="274" t="s">
        <v>270</v>
      </c>
      <c r="B68" s="274"/>
      <c r="C68" s="274"/>
      <c r="D68" s="274"/>
      <c r="E68" s="274"/>
      <c r="F68" s="274"/>
      <c r="G68" s="56"/>
      <c r="H68" s="56"/>
      <c r="I68" s="63"/>
      <c r="J68" s="63"/>
    </row>
    <row r="69" spans="1:10" ht="12" customHeight="1" x14ac:dyDescent="0.25">
      <c r="A69" s="265" t="s">
        <v>57</v>
      </c>
      <c r="B69" s="270" t="s">
        <v>60</v>
      </c>
      <c r="C69" s="271"/>
      <c r="D69" s="268" t="s">
        <v>14</v>
      </c>
      <c r="E69" s="268"/>
      <c r="F69" s="268"/>
      <c r="G69" s="268" t="s">
        <v>56</v>
      </c>
      <c r="H69" s="268"/>
      <c r="I69" s="268"/>
      <c r="J69" s="268"/>
    </row>
    <row r="70" spans="1:10" ht="23.1" customHeight="1" x14ac:dyDescent="0.25">
      <c r="A70" s="266"/>
      <c r="B70" s="272"/>
      <c r="C70" s="273"/>
      <c r="D70" s="185">
        <v>2024</v>
      </c>
      <c r="E70" s="186" t="s">
        <v>280</v>
      </c>
      <c r="F70" s="211" t="s">
        <v>291</v>
      </c>
      <c r="G70" s="185">
        <v>2024</v>
      </c>
      <c r="H70" s="186" t="s">
        <v>280</v>
      </c>
      <c r="I70" s="211" t="s">
        <v>291</v>
      </c>
      <c r="J70" s="211" t="s">
        <v>298</v>
      </c>
    </row>
    <row r="71" spans="1:10" ht="5.0999999999999996" customHeight="1" x14ac:dyDescent="0.25">
      <c r="A71" s="27"/>
      <c r="B71" s="61"/>
      <c r="C71" s="39"/>
      <c r="D71" s="71"/>
      <c r="E71" s="71"/>
      <c r="F71" s="53"/>
      <c r="G71" s="71"/>
      <c r="H71" s="71"/>
      <c r="I71" s="53"/>
      <c r="J71" s="53"/>
    </row>
    <row r="72" spans="1:10" s="3" customFormat="1" ht="17.100000000000001" customHeight="1" x14ac:dyDescent="0.25">
      <c r="A72" s="215" t="s">
        <v>12</v>
      </c>
      <c r="B72" s="216" t="s">
        <v>255</v>
      </c>
      <c r="C72" s="217"/>
      <c r="D72" s="218">
        <v>96731.259226999988</v>
      </c>
      <c r="E72" s="218">
        <v>106435.9806389999</v>
      </c>
      <c r="F72" s="194">
        <f>(E72/D72-1)</f>
        <v>0.10032663163441069</v>
      </c>
      <c r="G72" s="218">
        <v>406707.59030999982</v>
      </c>
      <c r="H72" s="218">
        <v>408867.06763999991</v>
      </c>
      <c r="I72" s="194">
        <f>(H72/G72-1)</f>
        <v>5.3096558349305933E-3</v>
      </c>
      <c r="J72" s="194">
        <f>SUM(J73:J83)</f>
        <v>0.99999999999999967</v>
      </c>
    </row>
    <row r="73" spans="1:10" ht="11.1" customHeight="1" x14ac:dyDescent="0.25">
      <c r="A73" s="153"/>
      <c r="B73" s="61"/>
      <c r="C73" s="16" t="s">
        <v>70</v>
      </c>
      <c r="D73" s="71">
        <v>71598.884395000001</v>
      </c>
      <c r="E73" s="71">
        <v>77567.568268999894</v>
      </c>
      <c r="F73" s="174">
        <f t="shared" ref="F73:F83" si="11">IFERROR(((E73/D73-1)),"")</f>
        <v>8.3362805502269932E-2</v>
      </c>
      <c r="G73" s="71">
        <v>276130.11759999982</v>
      </c>
      <c r="H73" s="71">
        <v>265432.04214999994</v>
      </c>
      <c r="I73" s="174">
        <f>IFERROR(((H73/G73-1)),"")</f>
        <v>-3.8742877969932477E-2</v>
      </c>
      <c r="J73" s="174">
        <f>(H73/$H$72)</f>
        <v>0.64918909630478738</v>
      </c>
    </row>
    <row r="74" spans="1:10" ht="11.1" customHeight="1" x14ac:dyDescent="0.25">
      <c r="A74" s="153"/>
      <c r="B74" s="61"/>
      <c r="C74" s="16" t="s">
        <v>71</v>
      </c>
      <c r="D74" s="71">
        <v>10167.316009999995</v>
      </c>
      <c r="E74" s="71">
        <v>10676.625683000013</v>
      </c>
      <c r="F74" s="174">
        <f t="shared" si="11"/>
        <v>5.009283398874298E-2</v>
      </c>
      <c r="G74" s="71">
        <v>45917.916670000035</v>
      </c>
      <c r="H74" s="71">
        <v>46461.60892999998</v>
      </c>
      <c r="I74" s="174">
        <f t="shared" ref="I74:I130" si="12">IFERROR(((H74/G74-1)),"")</f>
        <v>1.1840525429481552E-2</v>
      </c>
      <c r="J74" s="174">
        <f t="shared" ref="J74:J83" si="13">(H74/$H$72)</f>
        <v>0.11363499926315559</v>
      </c>
    </row>
    <row r="75" spans="1:10" ht="11.1" customHeight="1" x14ac:dyDescent="0.25">
      <c r="A75" s="153"/>
      <c r="B75" s="61"/>
      <c r="C75" s="16" t="s">
        <v>72</v>
      </c>
      <c r="D75" s="71">
        <v>5719.3218849999967</v>
      </c>
      <c r="E75" s="71">
        <v>7596.638635000003</v>
      </c>
      <c r="F75" s="174">
        <f t="shared" si="11"/>
        <v>0.3282411425248899</v>
      </c>
      <c r="G75" s="71">
        <v>33334.438440000005</v>
      </c>
      <c r="H75" s="71">
        <v>42744.614320000022</v>
      </c>
      <c r="I75" s="174">
        <f t="shared" si="12"/>
        <v>0.28229591738699211</v>
      </c>
      <c r="J75" s="174">
        <f t="shared" si="13"/>
        <v>0.10454403815578486</v>
      </c>
    </row>
    <row r="76" spans="1:10" ht="11.1" customHeight="1" x14ac:dyDescent="0.25">
      <c r="A76" s="153"/>
      <c r="B76" s="61"/>
      <c r="C76" s="16" t="s">
        <v>220</v>
      </c>
      <c r="D76" s="71">
        <v>3702.9336269999985</v>
      </c>
      <c r="E76" s="71">
        <v>4193.7446919999993</v>
      </c>
      <c r="F76" s="174">
        <f t="shared" si="11"/>
        <v>0.13254654672210275</v>
      </c>
      <c r="G76" s="71">
        <v>21610.617489999993</v>
      </c>
      <c r="H76" s="71">
        <v>23327.63084999999</v>
      </c>
      <c r="I76" s="174">
        <f t="shared" si="12"/>
        <v>7.9452304442227062E-2</v>
      </c>
      <c r="J76" s="174">
        <f t="shared" si="13"/>
        <v>5.7054315928764282E-2</v>
      </c>
    </row>
    <row r="77" spans="1:10" ht="11.1" customHeight="1" x14ac:dyDescent="0.25">
      <c r="A77" s="153"/>
      <c r="B77" s="61"/>
      <c r="C77" s="16" t="s">
        <v>74</v>
      </c>
      <c r="D77" s="71">
        <v>725.24543000000006</v>
      </c>
      <c r="E77" s="71">
        <v>1832.18299</v>
      </c>
      <c r="F77" s="174">
        <f t="shared" si="11"/>
        <v>1.5262937403135375</v>
      </c>
      <c r="G77" s="71">
        <v>4369.1628900000005</v>
      </c>
      <c r="H77" s="71">
        <v>9354.5035200000075</v>
      </c>
      <c r="I77" s="174">
        <f t="shared" si="12"/>
        <v>1.1410287864090152</v>
      </c>
      <c r="J77" s="174">
        <f t="shared" si="13"/>
        <v>2.2879082861807985E-2</v>
      </c>
    </row>
    <row r="78" spans="1:10" ht="11.1" customHeight="1" x14ac:dyDescent="0.25">
      <c r="A78" s="153"/>
      <c r="B78" s="61"/>
      <c r="C78" s="16" t="s">
        <v>84</v>
      </c>
      <c r="D78" s="71">
        <v>847.40819999999985</v>
      </c>
      <c r="E78" s="71">
        <v>835.22309999999982</v>
      </c>
      <c r="F78" s="174">
        <f t="shared" si="11"/>
        <v>-1.4379256655765227E-2</v>
      </c>
      <c r="G78" s="71">
        <v>4047.1464400000004</v>
      </c>
      <c r="H78" s="71">
        <v>3428.5359499999986</v>
      </c>
      <c r="I78" s="174">
        <f t="shared" si="12"/>
        <v>-0.15285102705599207</v>
      </c>
      <c r="J78" s="174">
        <f t="shared" si="13"/>
        <v>8.3854539075246884E-3</v>
      </c>
    </row>
    <row r="79" spans="1:10" ht="11.1" customHeight="1" x14ac:dyDescent="0.25">
      <c r="A79" s="153"/>
      <c r="B79" s="61"/>
      <c r="C79" s="16" t="s">
        <v>76</v>
      </c>
      <c r="D79" s="71">
        <v>864.12147000000004</v>
      </c>
      <c r="E79" s="71">
        <v>536.27515000000005</v>
      </c>
      <c r="F79" s="174">
        <f t="shared" si="11"/>
        <v>-0.37939841953006903</v>
      </c>
      <c r="G79" s="71">
        <v>5584.5294600000034</v>
      </c>
      <c r="H79" s="71">
        <v>3102.9340400000001</v>
      </c>
      <c r="I79" s="174">
        <f t="shared" si="12"/>
        <v>-0.44436965330289468</v>
      </c>
      <c r="J79" s="174">
        <f t="shared" si="13"/>
        <v>7.589102389464337E-3</v>
      </c>
    </row>
    <row r="80" spans="1:10" ht="11.1" customHeight="1" x14ac:dyDescent="0.25">
      <c r="A80" s="153"/>
      <c r="B80" s="61"/>
      <c r="C80" s="16" t="s">
        <v>218</v>
      </c>
      <c r="D80" s="71">
        <v>395.31299999999999</v>
      </c>
      <c r="E80" s="71">
        <v>431.97500000000002</v>
      </c>
      <c r="F80" s="174">
        <f t="shared" si="11"/>
        <v>9.2741700880062172E-2</v>
      </c>
      <c r="G80" s="71">
        <v>2118.5470200000004</v>
      </c>
      <c r="H80" s="71">
        <v>2035.0599</v>
      </c>
      <c r="I80" s="174">
        <f t="shared" si="12"/>
        <v>-3.9407725772355295E-2</v>
      </c>
      <c r="J80" s="174">
        <f t="shared" ref="J80" si="14">(H80/$H$72)</f>
        <v>4.9773142937298964E-3</v>
      </c>
    </row>
    <row r="81" spans="1:10" ht="11.1" customHeight="1" x14ac:dyDescent="0.25">
      <c r="A81" s="153"/>
      <c r="B81" s="61"/>
      <c r="C81" s="16" t="s">
        <v>119</v>
      </c>
      <c r="D81" s="71">
        <v>397.76310000000001</v>
      </c>
      <c r="E81" s="71">
        <v>471.9466000000001</v>
      </c>
      <c r="F81" s="174">
        <f t="shared" si="11"/>
        <v>0.18650171421129835</v>
      </c>
      <c r="G81" s="71">
        <v>1760.9950099999996</v>
      </c>
      <c r="H81" s="71">
        <v>1964.9710999999998</v>
      </c>
      <c r="I81" s="174">
        <f t="shared" si="12"/>
        <v>0.11583002157399647</v>
      </c>
      <c r="J81" s="174">
        <f t="shared" si="13"/>
        <v>4.8058923193347557E-3</v>
      </c>
    </row>
    <row r="82" spans="1:10" ht="11.1" customHeight="1" x14ac:dyDescent="0.25">
      <c r="A82" s="153"/>
      <c r="B82" s="61"/>
      <c r="C82" s="16" t="s">
        <v>180</v>
      </c>
      <c r="D82" s="71">
        <v>666.37480000000005</v>
      </c>
      <c r="E82" s="71">
        <v>402.61265000000003</v>
      </c>
      <c r="F82" s="174">
        <f t="shared" si="11"/>
        <v>-0.39581651346959701</v>
      </c>
      <c r="G82" s="71">
        <v>2998.732</v>
      </c>
      <c r="H82" s="71">
        <v>1764.3579400000001</v>
      </c>
      <c r="I82" s="174">
        <f t="shared" si="12"/>
        <v>-0.41163200312665482</v>
      </c>
      <c r="J82" s="174">
        <f t="shared" si="13"/>
        <v>4.3152361235253255E-3</v>
      </c>
    </row>
    <row r="83" spans="1:10" ht="11.1" customHeight="1" x14ac:dyDescent="0.25">
      <c r="A83" s="153"/>
      <c r="B83" s="61"/>
      <c r="C83" s="16" t="s">
        <v>18</v>
      </c>
      <c r="D83" s="71">
        <f>D72-SUM(D73:D82)</f>
        <v>1646.5773100000079</v>
      </c>
      <c r="E83" s="71">
        <f>E72-SUM(E73:E82)</f>
        <v>1891.1878699999797</v>
      </c>
      <c r="F83" s="174">
        <f t="shared" si="11"/>
        <v>0.14855698454873689</v>
      </c>
      <c r="G83" s="71">
        <f>G72-SUM(G73:G82)</f>
        <v>8835.3872900000424</v>
      </c>
      <c r="H83" s="71">
        <f>H72-SUM(H73:H82)</f>
        <v>9250.8089399999008</v>
      </c>
      <c r="I83" s="174">
        <f t="shared" si="12"/>
        <v>4.7017933268192591E-2</v>
      </c>
      <c r="J83" s="174">
        <f t="shared" si="13"/>
        <v>2.2625468452120656E-2</v>
      </c>
    </row>
    <row r="84" spans="1:10" ht="17.100000000000001" customHeight="1" x14ac:dyDescent="0.25">
      <c r="A84" s="215" t="s">
        <v>11</v>
      </c>
      <c r="B84" s="216" t="s">
        <v>205</v>
      </c>
      <c r="C84" s="217"/>
      <c r="D84" s="218">
        <v>177903.40376499994</v>
      </c>
      <c r="E84" s="218">
        <v>252236.68965299992</v>
      </c>
      <c r="F84" s="194">
        <f>(E84/D84-1)</f>
        <v>0.41782947551801719</v>
      </c>
      <c r="G84" s="218">
        <v>316986.25313999993</v>
      </c>
      <c r="H84" s="218">
        <v>339447.41099999991</v>
      </c>
      <c r="I84" s="194">
        <f t="shared" si="12"/>
        <v>7.0858460382759336E-2</v>
      </c>
      <c r="J84" s="194">
        <f>SUM(J85:J95)</f>
        <v>0.99999999999999989</v>
      </c>
    </row>
    <row r="85" spans="1:10" ht="11.1" customHeight="1" x14ac:dyDescent="0.25">
      <c r="A85" s="153"/>
      <c r="B85" s="61"/>
      <c r="C85" s="16" t="s">
        <v>70</v>
      </c>
      <c r="D85" s="71">
        <v>65581.13044399998</v>
      </c>
      <c r="E85" s="71">
        <v>96082.672795999955</v>
      </c>
      <c r="F85" s="174">
        <f t="shared" ref="F85:F95" si="15">IFERROR(((E85/D85-1)),"")</f>
        <v>0.46509631879623337</v>
      </c>
      <c r="G85" s="71">
        <v>104658.59883999993</v>
      </c>
      <c r="H85" s="71">
        <v>118674.07342999997</v>
      </c>
      <c r="I85" s="174">
        <f t="shared" si="12"/>
        <v>0.13391613059359453</v>
      </c>
      <c r="J85" s="174">
        <f>(H85/$H$84)</f>
        <v>0.34960959955590887</v>
      </c>
    </row>
    <row r="86" spans="1:10" ht="11.1" customHeight="1" x14ac:dyDescent="0.25">
      <c r="A86" s="153"/>
      <c r="B86" s="61"/>
      <c r="C86" s="16" t="s">
        <v>220</v>
      </c>
      <c r="D86" s="71">
        <v>59572.43159999996</v>
      </c>
      <c r="E86" s="71">
        <v>78594.41846000003</v>
      </c>
      <c r="F86" s="174">
        <f t="shared" si="15"/>
        <v>0.31930855177649131</v>
      </c>
      <c r="G86" s="71">
        <v>95723.551109999942</v>
      </c>
      <c r="H86" s="71">
        <v>87316.696859999938</v>
      </c>
      <c r="I86" s="174">
        <f t="shared" si="12"/>
        <v>-8.782430397237706E-2</v>
      </c>
      <c r="J86" s="174">
        <f t="shared" ref="J86:J93" si="16">(H86/$H$84)</f>
        <v>0.25723188343893411</v>
      </c>
    </row>
    <row r="87" spans="1:10" ht="11.1" customHeight="1" x14ac:dyDescent="0.25">
      <c r="A87" s="153"/>
      <c r="B87" s="61"/>
      <c r="C87" s="16" t="s">
        <v>71</v>
      </c>
      <c r="D87" s="71">
        <v>10301.322219000012</v>
      </c>
      <c r="E87" s="71">
        <v>16616.280694000001</v>
      </c>
      <c r="F87" s="174">
        <f t="shared" si="15"/>
        <v>0.61302407018707994</v>
      </c>
      <c r="G87" s="71">
        <v>28298.484070000013</v>
      </c>
      <c r="H87" s="71">
        <v>30875.573719999982</v>
      </c>
      <c r="I87" s="174">
        <f t="shared" si="12"/>
        <v>9.1068116709898561E-2</v>
      </c>
      <c r="J87" s="174">
        <f t="shared" si="16"/>
        <v>9.0958342056702238E-2</v>
      </c>
    </row>
    <row r="88" spans="1:10" ht="11.1" customHeight="1" x14ac:dyDescent="0.25">
      <c r="A88" s="153"/>
      <c r="B88" s="61"/>
      <c r="C88" s="16" t="s">
        <v>85</v>
      </c>
      <c r="D88" s="71">
        <v>8273.8469320000004</v>
      </c>
      <c r="E88" s="71">
        <v>11417.299276000005</v>
      </c>
      <c r="F88" s="174">
        <f t="shared" si="15"/>
        <v>0.37992633533530351</v>
      </c>
      <c r="G88" s="71">
        <v>13764.93433</v>
      </c>
      <c r="H88" s="71">
        <v>17346.200440000001</v>
      </c>
      <c r="I88" s="174">
        <f t="shared" si="12"/>
        <v>0.26017313444022805</v>
      </c>
      <c r="J88" s="174">
        <f t="shared" si="16"/>
        <v>5.1101289560284806E-2</v>
      </c>
    </row>
    <row r="89" spans="1:10" ht="11.1" customHeight="1" x14ac:dyDescent="0.25">
      <c r="A89" s="153"/>
      <c r="B89" s="61"/>
      <c r="C89" s="16" t="s">
        <v>72</v>
      </c>
      <c r="D89" s="71">
        <v>8171.1953000000003</v>
      </c>
      <c r="E89" s="71">
        <v>12717.856889999992</v>
      </c>
      <c r="F89" s="174">
        <f t="shared" si="15"/>
        <v>0.5564255195320067</v>
      </c>
      <c r="G89" s="71">
        <v>15785.729779999998</v>
      </c>
      <c r="H89" s="71">
        <v>14996.61304</v>
      </c>
      <c r="I89" s="174">
        <f t="shared" si="12"/>
        <v>-4.9989246680237964E-2</v>
      </c>
      <c r="J89" s="174">
        <f t="shared" ref="J89:J90" si="17">(H89/$H$84)</f>
        <v>4.4179488645444416E-2</v>
      </c>
    </row>
    <row r="90" spans="1:10" ht="11.1" customHeight="1" x14ac:dyDescent="0.25">
      <c r="A90" s="153"/>
      <c r="B90" s="61"/>
      <c r="C90" s="16" t="s">
        <v>180</v>
      </c>
      <c r="D90" s="71">
        <v>930.80532000000005</v>
      </c>
      <c r="E90" s="71">
        <v>2745.5533599999994</v>
      </c>
      <c r="F90" s="174">
        <f t="shared" si="15"/>
        <v>1.9496537041709208</v>
      </c>
      <c r="G90" s="71">
        <v>2541.6957999999995</v>
      </c>
      <c r="H90" s="71">
        <v>12527.223689999999</v>
      </c>
      <c r="I90" s="174">
        <f t="shared" si="12"/>
        <v>3.9286872528175882</v>
      </c>
      <c r="J90" s="174">
        <f t="shared" si="17"/>
        <v>3.6904755446787021E-2</v>
      </c>
    </row>
    <row r="91" spans="1:10" ht="11.1" customHeight="1" x14ac:dyDescent="0.25">
      <c r="A91" s="153"/>
      <c r="B91" s="61"/>
      <c r="C91" s="16" t="s">
        <v>77</v>
      </c>
      <c r="D91" s="71">
        <v>4930.1575000000003</v>
      </c>
      <c r="E91" s="71">
        <v>3916.0580000000018</v>
      </c>
      <c r="F91" s="174">
        <f t="shared" si="15"/>
        <v>-0.20569312440829701</v>
      </c>
      <c r="G91" s="71">
        <v>18543.805880000004</v>
      </c>
      <c r="H91" s="71">
        <v>12025.402820000005</v>
      </c>
      <c r="I91" s="174">
        <f t="shared" si="12"/>
        <v>-0.35151376703259563</v>
      </c>
      <c r="J91" s="174">
        <f t="shared" si="16"/>
        <v>3.5426409011556748E-2</v>
      </c>
    </row>
    <row r="92" spans="1:10" ht="11.1" customHeight="1" x14ac:dyDescent="0.25">
      <c r="A92" s="153"/>
      <c r="B92" s="61"/>
      <c r="C92" s="16" t="s">
        <v>121</v>
      </c>
      <c r="D92" s="71">
        <v>2801.4605200000005</v>
      </c>
      <c r="E92" s="71">
        <v>3989.1906900000022</v>
      </c>
      <c r="F92" s="174">
        <f t="shared" si="15"/>
        <v>0.42396819855951473</v>
      </c>
      <c r="G92" s="71">
        <v>10078.834509999999</v>
      </c>
      <c r="H92" s="71">
        <v>10495.385400000001</v>
      </c>
      <c r="I92" s="174">
        <f t="shared" si="12"/>
        <v>4.1329271711596283E-2</v>
      </c>
      <c r="J92" s="174">
        <f t="shared" si="16"/>
        <v>3.0919032108923654E-2</v>
      </c>
    </row>
    <row r="93" spans="1:10" ht="11.1" customHeight="1" x14ac:dyDescent="0.25">
      <c r="A93" s="153"/>
      <c r="B93" s="61"/>
      <c r="C93" s="16" t="s">
        <v>81</v>
      </c>
      <c r="D93" s="71">
        <v>3944.8120000000004</v>
      </c>
      <c r="E93" s="71">
        <v>7637.0932540000013</v>
      </c>
      <c r="F93" s="174">
        <f t="shared" si="15"/>
        <v>0.93598408593362636</v>
      </c>
      <c r="G93" s="71">
        <v>5273.0869200000006</v>
      </c>
      <c r="H93" s="71">
        <v>7944.2182299999995</v>
      </c>
      <c r="I93" s="174">
        <f t="shared" si="12"/>
        <v>0.50655931725092795</v>
      </c>
      <c r="J93" s="174">
        <f t="shared" si="16"/>
        <v>2.3403384361060871E-2</v>
      </c>
    </row>
    <row r="94" spans="1:10" ht="11.1" customHeight="1" x14ac:dyDescent="0.25">
      <c r="A94" s="153"/>
      <c r="B94" s="61"/>
      <c r="C94" s="16" t="s">
        <v>120</v>
      </c>
      <c r="D94" s="71">
        <v>5208.8960000000006</v>
      </c>
      <c r="E94" s="71">
        <v>6058.2619999999988</v>
      </c>
      <c r="F94" s="174">
        <f t="shared" si="15"/>
        <v>0.1630606562311856</v>
      </c>
      <c r="G94" s="71">
        <v>5392.7527399999999</v>
      </c>
      <c r="H94" s="71">
        <v>6692.9321800000016</v>
      </c>
      <c r="I94" s="174">
        <f t="shared" si="12"/>
        <v>0.24109754381210546</v>
      </c>
      <c r="J94" s="174">
        <f t="shared" ref="J94:J95" si="18">(H94/$H$84)</f>
        <v>1.9717140161071969E-2</v>
      </c>
    </row>
    <row r="95" spans="1:10" ht="11.1" customHeight="1" x14ac:dyDescent="0.25">
      <c r="A95" s="29"/>
      <c r="B95" s="61"/>
      <c r="C95" s="16" t="s">
        <v>18</v>
      </c>
      <c r="D95" s="71">
        <f>D84-SUM(D85:D94)</f>
        <v>8187.3459299999813</v>
      </c>
      <c r="E95" s="71">
        <f>E84-SUM(E85:E94)</f>
        <v>12462.004232999956</v>
      </c>
      <c r="F95" s="174">
        <f t="shared" si="15"/>
        <v>0.52210549542518048</v>
      </c>
      <c r="G95" s="71">
        <f>G84-SUM(G85:G94)</f>
        <v>16924.779160000035</v>
      </c>
      <c r="H95" s="71">
        <f>H84-SUM(H85:H94)</f>
        <v>20553.091189999948</v>
      </c>
      <c r="I95" s="174">
        <f t="shared" si="12"/>
        <v>0.21437869266708387</v>
      </c>
      <c r="J95" s="174">
        <f t="shared" si="18"/>
        <v>6.0548675653325147E-2</v>
      </c>
    </row>
    <row r="96" spans="1:10" s="3" customFormat="1" ht="17.100000000000001" customHeight="1" x14ac:dyDescent="0.25">
      <c r="A96" s="215" t="s">
        <v>67</v>
      </c>
      <c r="B96" s="216" t="s">
        <v>314</v>
      </c>
      <c r="C96" s="217"/>
      <c r="D96" s="218">
        <v>195032.03068999993</v>
      </c>
      <c r="E96" s="218">
        <v>209645.09447700004</v>
      </c>
      <c r="F96" s="194">
        <f>(E96/D96-1)</f>
        <v>7.4926481231317954E-2</v>
      </c>
      <c r="G96" s="218">
        <v>254928.74992000009</v>
      </c>
      <c r="H96" s="218">
        <v>250347.16164000006</v>
      </c>
      <c r="I96" s="194">
        <f t="shared" si="12"/>
        <v>-1.7972034466249065E-2</v>
      </c>
      <c r="J96" s="194">
        <f>SUM(J97:J107)</f>
        <v>0.99999999999999989</v>
      </c>
    </row>
    <row r="97" spans="1:10" ht="11.1" customHeight="1" x14ac:dyDescent="0.25">
      <c r="A97" s="153"/>
      <c r="B97" s="61"/>
      <c r="C97" s="16" t="s">
        <v>70</v>
      </c>
      <c r="D97" s="71">
        <v>110913.88995999994</v>
      </c>
      <c r="E97" s="71">
        <v>96733.618711000076</v>
      </c>
      <c r="F97" s="174">
        <f t="shared" ref="F97:F107" si="19">IFERROR(((E97/D97-1)),"")</f>
        <v>-0.12784937264497576</v>
      </c>
      <c r="G97" s="71">
        <v>146817.97001000008</v>
      </c>
      <c r="H97" s="71">
        <v>112658.62725000005</v>
      </c>
      <c r="I97" s="174">
        <f t="shared" si="12"/>
        <v>-0.23266458974792636</v>
      </c>
      <c r="J97" s="174">
        <f>(H97/$H$96)</f>
        <v>0.45000960471045193</v>
      </c>
    </row>
    <row r="98" spans="1:10" ht="11.1" customHeight="1" x14ac:dyDescent="0.25">
      <c r="A98" s="153"/>
      <c r="B98" s="61"/>
      <c r="C98" s="16" t="s">
        <v>180</v>
      </c>
      <c r="D98" s="71">
        <v>19614.941599999998</v>
      </c>
      <c r="E98" s="71">
        <v>33853.287099999958</v>
      </c>
      <c r="F98" s="174">
        <f t="shared" si="19"/>
        <v>0.72589283161566787</v>
      </c>
      <c r="G98" s="71">
        <v>28700.658579999992</v>
      </c>
      <c r="H98" s="71">
        <v>49636.85456</v>
      </c>
      <c r="I98" s="174">
        <f t="shared" si="12"/>
        <v>0.72946744137046959</v>
      </c>
      <c r="J98" s="174">
        <f t="shared" ref="J98:J107" si="20">(H98/$H$96)</f>
        <v>0.198272088386518</v>
      </c>
    </row>
    <row r="99" spans="1:10" ht="11.1" customHeight="1" x14ac:dyDescent="0.25">
      <c r="A99" s="153"/>
      <c r="B99" s="61"/>
      <c r="C99" s="16" t="s">
        <v>220</v>
      </c>
      <c r="D99" s="71">
        <v>17096.376899999985</v>
      </c>
      <c r="E99" s="71">
        <v>22034.576899999985</v>
      </c>
      <c r="F99" s="174">
        <f t="shared" si="19"/>
        <v>0.28884482536179967</v>
      </c>
      <c r="G99" s="71">
        <v>21145.984679999994</v>
      </c>
      <c r="H99" s="71">
        <v>22248.674499999994</v>
      </c>
      <c r="I99" s="174">
        <f t="shared" si="12"/>
        <v>5.2146534516452681E-2</v>
      </c>
      <c r="J99" s="174">
        <f t="shared" si="20"/>
        <v>8.8871287192756956E-2</v>
      </c>
    </row>
    <row r="100" spans="1:10" ht="11.1" customHeight="1" x14ac:dyDescent="0.25">
      <c r="A100" s="153"/>
      <c r="B100" s="61"/>
      <c r="C100" s="16" t="s">
        <v>72</v>
      </c>
      <c r="D100" s="71">
        <v>12845.722099999997</v>
      </c>
      <c r="E100" s="71">
        <v>10552.303899999994</v>
      </c>
      <c r="F100" s="174">
        <f t="shared" si="19"/>
        <v>-0.17853556087750055</v>
      </c>
      <c r="G100" s="71">
        <v>15021.293720000001</v>
      </c>
      <c r="H100" s="71">
        <v>11712.763969999998</v>
      </c>
      <c r="I100" s="174">
        <f t="shared" si="12"/>
        <v>-0.22025597872404845</v>
      </c>
      <c r="J100" s="174">
        <f t="shared" si="20"/>
        <v>4.6786086541867757E-2</v>
      </c>
    </row>
    <row r="101" spans="1:10" ht="11.1" customHeight="1" x14ac:dyDescent="0.25">
      <c r="A101" s="153"/>
      <c r="B101" s="61"/>
      <c r="C101" s="16" t="s">
        <v>85</v>
      </c>
      <c r="D101" s="71">
        <v>5380.9795490000015</v>
      </c>
      <c r="E101" s="71">
        <v>8528.3010000000013</v>
      </c>
      <c r="F101" s="174">
        <f t="shared" si="19"/>
        <v>0.58489749353998133</v>
      </c>
      <c r="G101" s="71">
        <v>6738.2224500000002</v>
      </c>
      <c r="H101" s="71">
        <v>10217.351470000005</v>
      </c>
      <c r="I101" s="174">
        <f t="shared" si="12"/>
        <v>0.5163274210396549</v>
      </c>
      <c r="J101" s="174">
        <f t="shared" ref="J101:J103" si="21">(H101/$H$96)</f>
        <v>4.081273142090816E-2</v>
      </c>
    </row>
    <row r="102" spans="1:10" ht="11.1" customHeight="1" x14ac:dyDescent="0.25">
      <c r="A102" s="153"/>
      <c r="B102" s="61"/>
      <c r="C102" s="16" t="s">
        <v>71</v>
      </c>
      <c r="D102" s="71">
        <v>4747.6060500000003</v>
      </c>
      <c r="E102" s="71">
        <v>7297.5911000000015</v>
      </c>
      <c r="F102" s="174">
        <f t="shared" si="19"/>
        <v>0.53710965550732692</v>
      </c>
      <c r="G102" s="71">
        <v>5831.7049399999996</v>
      </c>
      <c r="H102" s="71">
        <v>7308.7846800000007</v>
      </c>
      <c r="I102" s="174">
        <f t="shared" si="12"/>
        <v>0.25328437484356003</v>
      </c>
      <c r="J102" s="174">
        <f t="shared" si="21"/>
        <v>2.9194597742274602E-2</v>
      </c>
    </row>
    <row r="103" spans="1:10" ht="11.1" customHeight="1" x14ac:dyDescent="0.25">
      <c r="A103" s="153"/>
      <c r="B103" s="61"/>
      <c r="C103" s="16" t="s">
        <v>79</v>
      </c>
      <c r="D103" s="71">
        <v>2025.7204000000008</v>
      </c>
      <c r="E103" s="71">
        <v>4482.738400000002</v>
      </c>
      <c r="F103" s="174">
        <f t="shared" si="19"/>
        <v>1.2129107254880784</v>
      </c>
      <c r="G103" s="71">
        <v>2843.3902200000007</v>
      </c>
      <c r="H103" s="71">
        <v>6210.3616600000005</v>
      </c>
      <c r="I103" s="174">
        <f t="shared" si="12"/>
        <v>1.1841397696022176</v>
      </c>
      <c r="J103" s="174">
        <f t="shared" si="21"/>
        <v>2.4806998486887253E-2</v>
      </c>
    </row>
    <row r="104" spans="1:10" ht="11.1" customHeight="1" x14ac:dyDescent="0.25">
      <c r="A104" s="153"/>
      <c r="B104" s="61"/>
      <c r="C104" s="16" t="s">
        <v>78</v>
      </c>
      <c r="D104" s="71">
        <v>2441.7655</v>
      </c>
      <c r="E104" s="71">
        <v>4032.73</v>
      </c>
      <c r="F104" s="174">
        <f t="shared" si="19"/>
        <v>0.6515631824595769</v>
      </c>
      <c r="G104" s="71">
        <v>2736.94931</v>
      </c>
      <c r="H104" s="71">
        <v>3632.0131299999998</v>
      </c>
      <c r="I104" s="174">
        <f t="shared" si="12"/>
        <v>0.32702973954603487</v>
      </c>
      <c r="J104" s="174">
        <f t="shared" si="20"/>
        <v>1.4507906166009762E-2</v>
      </c>
    </row>
    <row r="105" spans="1:10" ht="11.1" customHeight="1" x14ac:dyDescent="0.25">
      <c r="A105" s="153"/>
      <c r="B105" s="61"/>
      <c r="C105" s="16" t="s">
        <v>129</v>
      </c>
      <c r="D105" s="71">
        <v>1598.7795000000006</v>
      </c>
      <c r="E105" s="71">
        <v>2349.6001000000019</v>
      </c>
      <c r="F105" s="174">
        <f t="shared" si="19"/>
        <v>0.46962110785133349</v>
      </c>
      <c r="G105" s="71">
        <v>2294.3604899999996</v>
      </c>
      <c r="H105" s="71">
        <v>3232.0118400000001</v>
      </c>
      <c r="I105" s="174">
        <f t="shared" si="12"/>
        <v>0.40867655893080723</v>
      </c>
      <c r="J105" s="174">
        <f t="shared" si="20"/>
        <v>1.2910119766596924E-2</v>
      </c>
    </row>
    <row r="106" spans="1:10" ht="11.1" customHeight="1" x14ac:dyDescent="0.25">
      <c r="A106" s="153"/>
      <c r="B106" s="61"/>
      <c r="C106" s="16" t="s">
        <v>131</v>
      </c>
      <c r="D106" s="71">
        <v>1462.4970000000005</v>
      </c>
      <c r="E106" s="71">
        <v>2160.3046000000013</v>
      </c>
      <c r="F106" s="174">
        <f t="shared" si="19"/>
        <v>0.47713438044659262</v>
      </c>
      <c r="G106" s="71">
        <v>1948.5727900000002</v>
      </c>
      <c r="H106" s="71">
        <v>2952.50938</v>
      </c>
      <c r="I106" s="174">
        <f t="shared" si="12"/>
        <v>0.51521636510176227</v>
      </c>
      <c r="J106" s="174">
        <f t="shared" si="20"/>
        <v>1.1793660294202644E-2</v>
      </c>
    </row>
    <row r="107" spans="1:10" ht="11.1" customHeight="1" x14ac:dyDescent="0.25">
      <c r="A107" s="153"/>
      <c r="B107" s="61"/>
      <c r="C107" s="16" t="s">
        <v>18</v>
      </c>
      <c r="D107" s="71">
        <f>D96-SUM(D97:D106)</f>
        <v>16903.752131000016</v>
      </c>
      <c r="E107" s="71">
        <f>E96-SUM(E97:E106)</f>
        <v>17620.042665999994</v>
      </c>
      <c r="F107" s="174">
        <f t="shared" si="19"/>
        <v>4.2374647323795367E-2</v>
      </c>
      <c r="G107" s="71">
        <f>G96-SUM(G97:G106)</f>
        <v>20849.642730000051</v>
      </c>
      <c r="H107" s="71">
        <f>H96-SUM(H97:H106)</f>
        <v>20537.209200000012</v>
      </c>
      <c r="I107" s="174">
        <f t="shared" si="12"/>
        <v>-1.498507835582652E-2</v>
      </c>
      <c r="J107" s="174">
        <f t="shared" si="20"/>
        <v>8.2034919291525968E-2</v>
      </c>
    </row>
    <row r="108" spans="1:10" s="3" customFormat="1" ht="17.100000000000001" customHeight="1" x14ac:dyDescent="0.25">
      <c r="A108" s="215" t="s">
        <v>35</v>
      </c>
      <c r="B108" s="216" t="s">
        <v>321</v>
      </c>
      <c r="C108" s="217"/>
      <c r="D108" s="218">
        <v>209856.27134800001</v>
      </c>
      <c r="E108" s="218">
        <v>221857.20318900002</v>
      </c>
      <c r="F108" s="194">
        <f>(E108/D108-1)</f>
        <v>5.7186434143295717E-2</v>
      </c>
      <c r="G108" s="218">
        <v>224813.66739999995</v>
      </c>
      <c r="H108" s="218">
        <v>219421.39406000002</v>
      </c>
      <c r="I108" s="194">
        <f t="shared" si="12"/>
        <v>-2.3985522776983625E-2</v>
      </c>
      <c r="J108" s="194">
        <f>SUM(J109:J118)</f>
        <v>0.99999999999999978</v>
      </c>
    </row>
    <row r="109" spans="1:10" ht="11.1" customHeight="1" x14ac:dyDescent="0.25">
      <c r="A109" s="153"/>
      <c r="B109" s="61"/>
      <c r="C109" s="16" t="s">
        <v>73</v>
      </c>
      <c r="D109" s="71">
        <v>203576.928396</v>
      </c>
      <c r="E109" s="71">
        <v>211955.23610400004</v>
      </c>
      <c r="F109" s="174">
        <f t="shared" ref="F109:F118" si="22">IFERROR(((E109/D109-1)),"")</f>
        <v>4.1155487382649181E-2</v>
      </c>
      <c r="G109" s="71">
        <v>214080.9588799999</v>
      </c>
      <c r="H109" s="71">
        <v>205589.77017999999</v>
      </c>
      <c r="I109" s="174">
        <f t="shared" si="12"/>
        <v>-3.9663446690555659E-2</v>
      </c>
      <c r="J109" s="174">
        <f>(H109/$H$108)</f>
        <v>0.93696319386149818</v>
      </c>
    </row>
    <row r="110" spans="1:10" ht="11.1" customHeight="1" x14ac:dyDescent="0.25">
      <c r="A110" s="153"/>
      <c r="B110" s="61"/>
      <c r="C110" s="16" t="s">
        <v>182</v>
      </c>
      <c r="D110" s="71">
        <v>3669.9152059999992</v>
      </c>
      <c r="E110" s="71">
        <v>5005.2261879999996</v>
      </c>
      <c r="F110" s="174">
        <f t="shared" si="22"/>
        <v>0.36385336092149512</v>
      </c>
      <c r="G110" s="71">
        <v>5771.5115900000001</v>
      </c>
      <c r="H110" s="71">
        <v>6602.0255800000004</v>
      </c>
      <c r="I110" s="174">
        <f t="shared" si="12"/>
        <v>0.14389886896164072</v>
      </c>
      <c r="J110" s="174">
        <f t="shared" ref="J110:J115" si="23">(H110/$H$108)</f>
        <v>3.008834032926935E-2</v>
      </c>
    </row>
    <row r="111" spans="1:10" ht="11.1" customHeight="1" x14ac:dyDescent="0.25">
      <c r="A111" s="153"/>
      <c r="B111" s="61"/>
      <c r="C111" s="16" t="s">
        <v>131</v>
      </c>
      <c r="D111" s="71">
        <v>1272.8936610000001</v>
      </c>
      <c r="E111" s="71">
        <v>3090.4818759999998</v>
      </c>
      <c r="F111" s="174">
        <f t="shared" si="22"/>
        <v>1.4279183491039475</v>
      </c>
      <c r="G111" s="71">
        <v>1624.46084</v>
      </c>
      <c r="H111" s="71">
        <v>3560.9956000000002</v>
      </c>
      <c r="I111" s="174">
        <f t="shared" si="12"/>
        <v>1.1921092292997351</v>
      </c>
      <c r="J111" s="174">
        <f t="shared" si="23"/>
        <v>1.6229026414016211E-2</v>
      </c>
    </row>
    <row r="112" spans="1:10" ht="11.1" customHeight="1" x14ac:dyDescent="0.25">
      <c r="A112" s="153"/>
      <c r="B112" s="61"/>
      <c r="C112" s="16" t="s">
        <v>119</v>
      </c>
      <c r="D112" s="71">
        <v>675.70400800000004</v>
      </c>
      <c r="E112" s="71">
        <v>1088.174751</v>
      </c>
      <c r="F112" s="174">
        <f t="shared" si="22"/>
        <v>0.61043110314065196</v>
      </c>
      <c r="G112" s="71">
        <v>1755.5244299999997</v>
      </c>
      <c r="H112" s="71">
        <v>1635.3321400000002</v>
      </c>
      <c r="I112" s="174">
        <f t="shared" si="12"/>
        <v>-6.8465176528474503E-2</v>
      </c>
      <c r="J112" s="174">
        <f t="shared" si="23"/>
        <v>7.4529293144169175E-3</v>
      </c>
    </row>
    <row r="113" spans="1:10" ht="11.1" customHeight="1" x14ac:dyDescent="0.25">
      <c r="A113" s="153"/>
      <c r="B113" s="61"/>
      <c r="C113" s="16" t="s">
        <v>86</v>
      </c>
      <c r="D113" s="71">
        <v>320.30328100000003</v>
      </c>
      <c r="E113" s="71">
        <v>284.93093699999997</v>
      </c>
      <c r="F113" s="174">
        <f t="shared" si="22"/>
        <v>-0.11043391091582377</v>
      </c>
      <c r="G113" s="71">
        <v>721.74398000000019</v>
      </c>
      <c r="H113" s="71">
        <v>798.2273100000001</v>
      </c>
      <c r="I113" s="174">
        <f t="shared" si="12"/>
        <v>0.10597016687274596</v>
      </c>
      <c r="J113" s="174">
        <f t="shared" si="23"/>
        <v>3.6378736604951458E-3</v>
      </c>
    </row>
    <row r="114" spans="1:10" ht="11.1" customHeight="1" x14ac:dyDescent="0.25">
      <c r="A114" s="153"/>
      <c r="B114" s="61"/>
      <c r="C114" s="16" t="s">
        <v>135</v>
      </c>
      <c r="D114" s="71">
        <v>36.014689999999995</v>
      </c>
      <c r="E114" s="71">
        <v>115.83038000000002</v>
      </c>
      <c r="F114" s="174">
        <f t="shared" si="22"/>
        <v>2.2161981680253264</v>
      </c>
      <c r="G114" s="71">
        <v>73.641189999999995</v>
      </c>
      <c r="H114" s="71">
        <v>214.03990000000002</v>
      </c>
      <c r="I114" s="174">
        <f t="shared" si="12"/>
        <v>1.9065241884331314</v>
      </c>
      <c r="J114" s="174">
        <f t="shared" si="23"/>
        <v>9.75474159741559E-4</v>
      </c>
    </row>
    <row r="115" spans="1:10" ht="11.1" customHeight="1" x14ac:dyDescent="0.25">
      <c r="A115" s="153"/>
      <c r="B115" s="61"/>
      <c r="C115" s="16" t="s">
        <v>81</v>
      </c>
      <c r="D115" s="71">
        <v>29.207000000000001</v>
      </c>
      <c r="E115" s="71">
        <v>62.553999999999995</v>
      </c>
      <c r="F115" s="174">
        <f t="shared" si="22"/>
        <v>1.1417468415105967</v>
      </c>
      <c r="G115" s="71">
        <v>93.396979999999999</v>
      </c>
      <c r="H115" s="71">
        <v>205.22726999999998</v>
      </c>
      <c r="I115" s="174">
        <f t="shared" si="12"/>
        <v>1.1973651610576699</v>
      </c>
      <c r="J115" s="174">
        <f t="shared" si="23"/>
        <v>9.3531112077376228E-4</v>
      </c>
    </row>
    <row r="116" spans="1:10" ht="11.1" customHeight="1" x14ac:dyDescent="0.25">
      <c r="A116" s="153"/>
      <c r="B116" s="61"/>
      <c r="C116" s="16" t="s">
        <v>184</v>
      </c>
      <c r="D116" s="71">
        <v>6</v>
      </c>
      <c r="E116" s="71">
        <v>40.244490999999996</v>
      </c>
      <c r="F116" s="174">
        <f t="shared" si="22"/>
        <v>5.7074151666666664</v>
      </c>
      <c r="G116" s="71">
        <v>49.195080000000004</v>
      </c>
      <c r="H116" s="71">
        <v>176.57415</v>
      </c>
      <c r="I116" s="174">
        <f t="shared" si="12"/>
        <v>2.5892644142463026</v>
      </c>
      <c r="J116" s="174">
        <f t="shared" ref="J116:J118" si="24">(H116/$H$108)</f>
        <v>8.0472622442511875E-4</v>
      </c>
    </row>
    <row r="117" spans="1:10" ht="11.1" customHeight="1" x14ac:dyDescent="0.25">
      <c r="A117" s="153"/>
      <c r="B117" s="61"/>
      <c r="C117" s="16" t="s">
        <v>79</v>
      </c>
      <c r="D117" s="71">
        <v>54.439361000000005</v>
      </c>
      <c r="E117" s="71">
        <v>18.780011000000002</v>
      </c>
      <c r="F117" s="174">
        <f t="shared" si="22"/>
        <v>-0.65502881270042823</v>
      </c>
      <c r="G117" s="71">
        <v>354.14094</v>
      </c>
      <c r="H117" s="71">
        <v>122.37471000000001</v>
      </c>
      <c r="I117" s="174">
        <f t="shared" si="12"/>
        <v>-0.65444630603849419</v>
      </c>
      <c r="J117" s="174">
        <f t="shared" si="24"/>
        <v>5.5771548861154833E-4</v>
      </c>
    </row>
    <row r="118" spans="1:10" ht="11.1" customHeight="1" x14ac:dyDescent="0.25">
      <c r="A118" s="153"/>
      <c r="B118" s="61"/>
      <c r="C118" s="16" t="s">
        <v>18</v>
      </c>
      <c r="D118" s="71">
        <f>D108-SUM(D109:D117)</f>
        <v>214.86574499998824</v>
      </c>
      <c r="E118" s="71">
        <f>E108-SUM(E109:E117)</f>
        <v>195.74445099997683</v>
      </c>
      <c r="F118" s="174">
        <f t="shared" si="22"/>
        <v>-8.8991821381358194E-2</v>
      </c>
      <c r="G118" s="71">
        <f>G108-SUM(G109:G117)</f>
        <v>289.0934900000284</v>
      </c>
      <c r="H118" s="71">
        <f>H108-SUM(H109:H117)</f>
        <v>516.8272200000356</v>
      </c>
      <c r="I118" s="174">
        <f t="shared" si="12"/>
        <v>0.78775115274987617</v>
      </c>
      <c r="J118" s="174">
        <f t="shared" si="24"/>
        <v>2.355409426752211E-3</v>
      </c>
    </row>
    <row r="119" spans="1:10" s="3" customFormat="1" ht="16.5" customHeight="1" x14ac:dyDescent="0.25">
      <c r="A119" s="215" t="s">
        <v>91</v>
      </c>
      <c r="B119" s="216" t="s">
        <v>320</v>
      </c>
      <c r="C119" s="217"/>
      <c r="D119" s="218">
        <v>42903.911949000008</v>
      </c>
      <c r="E119" s="218">
        <v>71132.22202500001</v>
      </c>
      <c r="F119" s="194">
        <f>(E119/D119-1)</f>
        <v>0.65794256965553788</v>
      </c>
      <c r="G119" s="218">
        <v>116010.03114000001</v>
      </c>
      <c r="H119" s="218">
        <v>197275.96070999998</v>
      </c>
      <c r="I119" s="194">
        <f t="shared" si="12"/>
        <v>0.70050778171009087</v>
      </c>
      <c r="J119" s="194">
        <f>SUM(J120:J130)</f>
        <v>0.99999999999999989</v>
      </c>
    </row>
    <row r="120" spans="1:10" ht="11.1" customHeight="1" x14ac:dyDescent="0.25">
      <c r="A120" s="153"/>
      <c r="B120" s="29"/>
      <c r="C120" s="16" t="s">
        <v>220</v>
      </c>
      <c r="D120" s="71">
        <v>5038.968722999999</v>
      </c>
      <c r="E120" s="71">
        <v>9113.7879070000035</v>
      </c>
      <c r="F120" s="174">
        <f t="shared" ref="F120:F130" si="25">IFERROR(((E120/D120-1)),"")</f>
        <v>0.80866133687252195</v>
      </c>
      <c r="G120" s="71">
        <v>14515.33473</v>
      </c>
      <c r="H120" s="71">
        <v>25682.172549999981</v>
      </c>
      <c r="I120" s="174">
        <f t="shared" si="12"/>
        <v>0.76931314556050756</v>
      </c>
      <c r="J120" s="174">
        <f>(H120/$H$119)</f>
        <v>0.13018399432738459</v>
      </c>
    </row>
    <row r="121" spans="1:10" ht="11.1" customHeight="1" x14ac:dyDescent="0.25">
      <c r="A121" s="153"/>
      <c r="B121" s="29"/>
      <c r="C121" s="16" t="s">
        <v>76</v>
      </c>
      <c r="D121" s="71">
        <v>5126.1632</v>
      </c>
      <c r="E121" s="71">
        <v>9372.1076120000016</v>
      </c>
      <c r="F121" s="174">
        <f t="shared" si="25"/>
        <v>0.82828896512697869</v>
      </c>
      <c r="G121" s="71">
        <v>13550.24843</v>
      </c>
      <c r="H121" s="71">
        <v>25117.46344</v>
      </c>
      <c r="I121" s="174">
        <f t="shared" si="12"/>
        <v>0.85365335327656422</v>
      </c>
      <c r="J121" s="174">
        <f t="shared" ref="J121:J130" si="26">(H121/$H$119)</f>
        <v>0.12732146050437046</v>
      </c>
    </row>
    <row r="122" spans="1:10" ht="11.1" customHeight="1" x14ac:dyDescent="0.25">
      <c r="A122" s="153"/>
      <c r="B122" s="29"/>
      <c r="C122" s="16" t="s">
        <v>70</v>
      </c>
      <c r="D122" s="71">
        <v>6165.6996350000009</v>
      </c>
      <c r="E122" s="71">
        <v>8072.7668090000043</v>
      </c>
      <c r="F122" s="174">
        <f t="shared" si="25"/>
        <v>0.30930263991038598</v>
      </c>
      <c r="G122" s="71">
        <v>16651.950609999993</v>
      </c>
      <c r="H122" s="71">
        <v>23821.814050000004</v>
      </c>
      <c r="I122" s="174">
        <f t="shared" si="12"/>
        <v>0.43057198570444322</v>
      </c>
      <c r="J122" s="174">
        <f t="shared" ref="J122:J125" si="27">(H122/$H$119)</f>
        <v>0.12075376018580691</v>
      </c>
    </row>
    <row r="123" spans="1:10" ht="11.1" customHeight="1" x14ac:dyDescent="0.25">
      <c r="A123" s="153"/>
      <c r="B123" s="29"/>
      <c r="C123" s="16" t="s">
        <v>72</v>
      </c>
      <c r="D123" s="71">
        <v>4764.66806</v>
      </c>
      <c r="E123" s="71">
        <v>8783.0154320000001</v>
      </c>
      <c r="F123" s="174">
        <f t="shared" si="25"/>
        <v>0.84336355049253942</v>
      </c>
      <c r="G123" s="71">
        <v>12339.97313</v>
      </c>
      <c r="H123" s="71">
        <v>22803.393680000001</v>
      </c>
      <c r="I123" s="174">
        <f t="shared" si="12"/>
        <v>0.84792895736232454</v>
      </c>
      <c r="J123" s="174">
        <f t="shared" si="27"/>
        <v>0.11559134522995172</v>
      </c>
    </row>
    <row r="124" spans="1:10" ht="11.1" customHeight="1" x14ac:dyDescent="0.25">
      <c r="A124" s="153"/>
      <c r="B124" s="29"/>
      <c r="C124" s="16" t="s">
        <v>181</v>
      </c>
      <c r="D124" s="71">
        <v>2456.6723959999995</v>
      </c>
      <c r="E124" s="71">
        <v>4009.9123020000002</v>
      </c>
      <c r="F124" s="174">
        <f t="shared" si="25"/>
        <v>0.63225357541730642</v>
      </c>
      <c r="G124" s="71">
        <v>8508.8602600000031</v>
      </c>
      <c r="H124" s="71">
        <v>13492.916310000001</v>
      </c>
      <c r="I124" s="174">
        <f t="shared" si="12"/>
        <v>0.58574896022560785</v>
      </c>
      <c r="J124" s="174">
        <f t="shared" si="27"/>
        <v>6.839615055701026E-2</v>
      </c>
    </row>
    <row r="125" spans="1:10" ht="11.1" customHeight="1" x14ac:dyDescent="0.25">
      <c r="A125" s="153"/>
      <c r="B125" s="29"/>
      <c r="C125" s="16" t="s">
        <v>74</v>
      </c>
      <c r="D125" s="71">
        <v>819.91573300000005</v>
      </c>
      <c r="E125" s="71">
        <v>5138.3987539999989</v>
      </c>
      <c r="F125" s="174">
        <f t="shared" si="25"/>
        <v>5.266983968217132</v>
      </c>
      <c r="G125" s="71">
        <v>1775.6574699999996</v>
      </c>
      <c r="H125" s="71">
        <v>12196.98806</v>
      </c>
      <c r="I125" s="174">
        <f t="shared" si="12"/>
        <v>5.8689982533624585</v>
      </c>
      <c r="J125" s="174">
        <f t="shared" si="27"/>
        <v>6.1827036685578943E-2</v>
      </c>
    </row>
    <row r="126" spans="1:10" ht="11.1" customHeight="1" x14ac:dyDescent="0.25">
      <c r="A126" s="153"/>
      <c r="B126" s="29"/>
      <c r="C126" s="16" t="s">
        <v>125</v>
      </c>
      <c r="D126" s="71">
        <v>1921.8129200000001</v>
      </c>
      <c r="E126" s="71">
        <v>4740.9483999999993</v>
      </c>
      <c r="F126" s="174">
        <f t="shared" si="25"/>
        <v>1.4669146255921723</v>
      </c>
      <c r="G126" s="71">
        <v>3879.8062600000003</v>
      </c>
      <c r="H126" s="71">
        <v>11308.532059999996</v>
      </c>
      <c r="I126" s="174">
        <f t="shared" si="12"/>
        <v>1.9147156590236531</v>
      </c>
      <c r="J126" s="174">
        <f t="shared" ref="J126:J129" si="28">(H126/$H$119)</f>
        <v>5.7323416493831131E-2</v>
      </c>
    </row>
    <row r="127" spans="1:10" ht="11.1" customHeight="1" x14ac:dyDescent="0.25">
      <c r="A127" s="153"/>
      <c r="B127" s="29"/>
      <c r="C127" s="16" t="s">
        <v>71</v>
      </c>
      <c r="D127" s="71">
        <v>1798.5660229999994</v>
      </c>
      <c r="E127" s="71">
        <v>3647.4152599999993</v>
      </c>
      <c r="F127" s="174">
        <f t="shared" si="25"/>
        <v>1.0279573912533544</v>
      </c>
      <c r="G127" s="71">
        <v>5097.8376499999995</v>
      </c>
      <c r="H127" s="71">
        <v>10963.502389999994</v>
      </c>
      <c r="I127" s="174">
        <f t="shared" si="12"/>
        <v>1.1506181920093113</v>
      </c>
      <c r="J127" s="174">
        <f t="shared" si="28"/>
        <v>5.5574446833471944E-2</v>
      </c>
    </row>
    <row r="128" spans="1:10" ht="11.1" customHeight="1" x14ac:dyDescent="0.25">
      <c r="A128" s="153"/>
      <c r="B128" s="29"/>
      <c r="C128" s="16" t="s">
        <v>81</v>
      </c>
      <c r="D128" s="71">
        <v>4328.7526420000004</v>
      </c>
      <c r="E128" s="71">
        <v>3727.4570050000002</v>
      </c>
      <c r="F128" s="174">
        <f t="shared" si="25"/>
        <v>-0.13890736817943594</v>
      </c>
      <c r="G128" s="71">
        <v>10286.172740000004</v>
      </c>
      <c r="H128" s="71">
        <v>9179.0121400000044</v>
      </c>
      <c r="I128" s="174">
        <f t="shared" si="12"/>
        <v>-0.10763581635126218</v>
      </c>
      <c r="J128" s="174">
        <f t="shared" si="28"/>
        <v>4.6528791987450281E-2</v>
      </c>
    </row>
    <row r="129" spans="1:10" ht="11.1" customHeight="1" x14ac:dyDescent="0.25">
      <c r="A129" s="153"/>
      <c r="B129" s="29"/>
      <c r="C129" s="16" t="s">
        <v>77</v>
      </c>
      <c r="D129" s="71">
        <v>1972.5098570000002</v>
      </c>
      <c r="E129" s="71">
        <v>2768.3754909999993</v>
      </c>
      <c r="F129" s="174">
        <f t="shared" si="25"/>
        <v>0.40347866003084776</v>
      </c>
      <c r="G129" s="71">
        <v>6285.8782600000004</v>
      </c>
      <c r="H129" s="71">
        <v>8149.3389199999974</v>
      </c>
      <c r="I129" s="174">
        <f t="shared" si="12"/>
        <v>0.29645191696728745</v>
      </c>
      <c r="J129" s="174">
        <f t="shared" si="28"/>
        <v>4.1309335869765221E-2</v>
      </c>
    </row>
    <row r="130" spans="1:10" ht="11.1" customHeight="1" x14ac:dyDescent="0.25">
      <c r="A130" s="155"/>
      <c r="B130" s="156"/>
      <c r="C130" s="119" t="s">
        <v>18</v>
      </c>
      <c r="D130" s="118">
        <f>D119-SUM(D120:D129)</f>
        <v>8510.1827600000106</v>
      </c>
      <c r="E130" s="118">
        <f>E119-SUM(E120:E129)</f>
        <v>11758.037053000007</v>
      </c>
      <c r="F130" s="175">
        <f t="shared" si="25"/>
        <v>0.38164330715266481</v>
      </c>
      <c r="G130" s="118">
        <f>G119-SUM(G120:G129)</f>
        <v>23118.311600000001</v>
      </c>
      <c r="H130" s="118">
        <f>H119-SUM(H120:H129)</f>
        <v>34560.827109999984</v>
      </c>
      <c r="I130" s="175">
        <f t="shared" si="12"/>
        <v>0.49495463630657111</v>
      </c>
      <c r="J130" s="175">
        <f t="shared" si="26"/>
        <v>0.17519026132537843</v>
      </c>
    </row>
    <row r="131" spans="1:10" ht="9" customHeight="1" x14ac:dyDescent="0.25">
      <c r="A131" s="8" t="s">
        <v>44</v>
      </c>
      <c r="B131" s="31"/>
      <c r="C131" s="32"/>
      <c r="D131" s="9"/>
      <c r="E131" s="9"/>
      <c r="F131" s="9"/>
      <c r="G131" s="9"/>
      <c r="H131" s="9"/>
      <c r="I131" s="64"/>
      <c r="J131" s="64" t="s">
        <v>226</v>
      </c>
    </row>
    <row r="132" spans="1:10" ht="8.1" customHeight="1" x14ac:dyDescent="0.25">
      <c r="A132" s="11" t="s">
        <v>20</v>
      </c>
      <c r="B132" s="11"/>
      <c r="C132" s="11"/>
      <c r="D132" s="11"/>
      <c r="E132" s="9"/>
      <c r="F132" s="9"/>
      <c r="G132" s="9"/>
      <c r="H132" s="9"/>
      <c r="I132" s="64"/>
      <c r="J132" s="64"/>
    </row>
    <row r="133" spans="1:10" ht="8.1" customHeight="1" x14ac:dyDescent="0.25">
      <c r="A133" s="223" t="s">
        <v>322</v>
      </c>
      <c r="B133" s="11"/>
      <c r="C133" s="11"/>
      <c r="D133" s="11"/>
      <c r="E133" s="11"/>
      <c r="F133" s="11"/>
      <c r="G133" s="11"/>
      <c r="H133" s="9"/>
      <c r="I133" s="64"/>
      <c r="J133" s="64"/>
    </row>
    <row r="134" spans="1:10" ht="8.1" customHeight="1" x14ac:dyDescent="0.25">
      <c r="A134" s="235" t="s">
        <v>323</v>
      </c>
    </row>
  </sheetData>
  <mergeCells count="9">
    <mergeCell ref="A69:A70"/>
    <mergeCell ref="B69:C70"/>
    <mergeCell ref="D69:F69"/>
    <mergeCell ref="G69:J69"/>
    <mergeCell ref="A4:A5"/>
    <mergeCell ref="B4:C5"/>
    <mergeCell ref="D4:F4"/>
    <mergeCell ref="G4:J4"/>
    <mergeCell ref="A68:F68"/>
  </mergeCells>
  <conditionalFormatting sqref="D8:E18 D109:E118 G109:H118 J109:J118 G8:J18 I20:I30 I32:I42 I44:I54 I56:I66">
    <cfRule type="containsBlanks" dxfId="82" priority="37">
      <formula>LEN(TRIM(D8))=0</formula>
    </cfRule>
  </conditionalFormatting>
  <conditionalFormatting sqref="D20:E30 G20:H30 J20:J30">
    <cfRule type="containsBlanks" dxfId="81" priority="27">
      <formula>LEN(TRIM(D20))=0</formula>
    </cfRule>
  </conditionalFormatting>
  <conditionalFormatting sqref="D32:E42 G32:H42 J32:J42">
    <cfRule type="containsBlanks" dxfId="80" priority="26">
      <formula>LEN(TRIM(D32))=0</formula>
    </cfRule>
  </conditionalFormatting>
  <conditionalFormatting sqref="D44:E54 G44:H54 J44:J54">
    <cfRule type="containsBlanks" dxfId="79" priority="25">
      <formula>LEN(TRIM(D44))=0</formula>
    </cfRule>
  </conditionalFormatting>
  <conditionalFormatting sqref="D56:D66 G56:H66 J56:J66">
    <cfRule type="containsBlanks" dxfId="78" priority="24">
      <formula>LEN(TRIM(D56))=0</formula>
    </cfRule>
  </conditionalFormatting>
  <conditionalFormatting sqref="D73:E83 G73:J83 I85:I95 I97:I107 I109:I118 I120:I130">
    <cfRule type="containsBlanks" dxfId="77" priority="23">
      <formula>LEN(TRIM(D73))=0</formula>
    </cfRule>
  </conditionalFormatting>
  <conditionalFormatting sqref="D97:E107 G97:H107 J97:J107">
    <cfRule type="containsBlanks" dxfId="76" priority="31">
      <formula>LEN(TRIM(D97))=0</formula>
    </cfRule>
  </conditionalFormatting>
  <conditionalFormatting sqref="D120:E130 G120:H130 J120:J130">
    <cfRule type="containsBlanks" dxfId="75" priority="20">
      <formula>LEN(TRIM(D120))=0</formula>
    </cfRule>
  </conditionalFormatting>
  <conditionalFormatting sqref="F8:F18 F20:F30 F32:F42 F44:F54 F56:F66">
    <cfRule type="containsBlanks" dxfId="74" priority="19">
      <formula>LEN(TRIM(F8))=0</formula>
    </cfRule>
  </conditionalFormatting>
  <conditionalFormatting sqref="F120:F130">
    <cfRule type="containsBlanks" dxfId="73" priority="10">
      <formula>LEN(TRIM(F120))=0</formula>
    </cfRule>
  </conditionalFormatting>
  <conditionalFormatting sqref="E56:E66">
    <cfRule type="containsBlanks" dxfId="72" priority="9">
      <formula>LEN(TRIM(E56))=0</formula>
    </cfRule>
  </conditionalFormatting>
  <conditionalFormatting sqref="F73:F83">
    <cfRule type="containsBlanks" dxfId="71" priority="4">
      <formula>LEN(TRIM(F73))=0</formula>
    </cfRule>
  </conditionalFormatting>
  <conditionalFormatting sqref="F85:F95">
    <cfRule type="containsBlanks" dxfId="70" priority="3">
      <formula>LEN(TRIM(F85))=0</formula>
    </cfRule>
  </conditionalFormatting>
  <conditionalFormatting sqref="F97:F107">
    <cfRule type="containsBlanks" dxfId="69" priority="2">
      <formula>LEN(TRIM(F97))=0</formula>
    </cfRule>
  </conditionalFormatting>
  <conditionalFormatting sqref="F109:F118">
    <cfRule type="containsBlanks" dxfId="68" priority="1">
      <formula>LEN(TRIM(F109))=0</formula>
    </cfRule>
  </conditionalFormatting>
  <pageMargins left="0.35433070866141736" right="0.15748031496062992" top="0.39370078740157483" bottom="0.35433070866141736" header="0" footer="0"/>
  <pageSetup orientation="portrait" r:id="rId1"/>
  <ignoredErrors>
    <ignoredError sqref="G66:H66 G42:H42 G54:H54 G83:H83 G95:H95 F107:H107 F130:H130 F118 F95:F96 F83:F84 F54:F66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 codeName="Hoja12">
    <tabColor rgb="FFFFDDDD"/>
  </sheetPr>
  <dimension ref="A1:H123"/>
  <sheetViews>
    <sheetView showGridLines="0" zoomScale="130" zoomScaleNormal="130" zoomScalePageLayoutView="150" workbookViewId="0">
      <selection activeCell="E87" sqref="E87"/>
    </sheetView>
  </sheetViews>
  <sheetFormatPr baseColWidth="10" defaultColWidth="11.42578125" defaultRowHeight="12.75" x14ac:dyDescent="0.25"/>
  <cols>
    <col min="1" max="1" width="7.7109375" style="38" customWidth="1"/>
    <col min="2" max="2" width="44.140625" style="38" customWidth="1"/>
    <col min="3" max="8" width="8.42578125" style="38" customWidth="1"/>
    <col min="9" max="16384" width="11.42578125" style="38"/>
  </cols>
  <sheetData>
    <row r="1" spans="1:8" ht="15" customHeight="1" x14ac:dyDescent="0.25">
      <c r="A1" s="81" t="s">
        <v>300</v>
      </c>
      <c r="B1" s="81"/>
      <c r="C1" s="81"/>
      <c r="D1" s="81"/>
      <c r="E1" s="81"/>
    </row>
    <row r="2" spans="1:8" ht="13.5" x14ac:dyDescent="0.25">
      <c r="A2" s="261" t="s">
        <v>58</v>
      </c>
      <c r="B2" s="261"/>
      <c r="C2" s="81"/>
      <c r="D2" s="81"/>
      <c r="E2" s="81"/>
    </row>
    <row r="3" spans="1:8" ht="2.1" customHeight="1" x14ac:dyDescent="0.25">
      <c r="A3" s="48"/>
      <c r="B3" s="48"/>
      <c r="C3" s="48"/>
      <c r="D3" s="48"/>
      <c r="E3" s="48"/>
    </row>
    <row r="4" spans="1:8" ht="12" customHeight="1" x14ac:dyDescent="0.25">
      <c r="A4" s="259" t="s">
        <v>31</v>
      </c>
      <c r="B4" s="259" t="s">
        <v>4</v>
      </c>
      <c r="C4" s="257" t="s">
        <v>349</v>
      </c>
      <c r="D4" s="258"/>
      <c r="E4" s="183" t="s">
        <v>32</v>
      </c>
      <c r="F4" s="257" t="s">
        <v>221</v>
      </c>
      <c r="G4" s="258"/>
      <c r="H4" s="183" t="s">
        <v>32</v>
      </c>
    </row>
    <row r="5" spans="1:8" ht="12" customHeight="1" x14ac:dyDescent="0.25">
      <c r="A5" s="260"/>
      <c r="B5" s="260"/>
      <c r="C5" s="185">
        <v>2024</v>
      </c>
      <c r="D5" s="186" t="s">
        <v>280</v>
      </c>
      <c r="E5" s="184" t="s">
        <v>33</v>
      </c>
      <c r="F5" s="185">
        <v>2024</v>
      </c>
      <c r="G5" s="186" t="s">
        <v>280</v>
      </c>
      <c r="H5" s="187" t="s">
        <v>33</v>
      </c>
    </row>
    <row r="6" spans="1:8" ht="5.0999999999999996" customHeight="1" x14ac:dyDescent="0.25">
      <c r="A6" s="98"/>
      <c r="B6" s="98"/>
      <c r="C6" s="98"/>
      <c r="D6" s="98"/>
      <c r="E6" s="98"/>
      <c r="F6" s="66"/>
      <c r="G6" s="66"/>
      <c r="H6" s="98"/>
    </row>
    <row r="7" spans="1:8" ht="9.75" customHeight="1" x14ac:dyDescent="0.25">
      <c r="A7" s="94" t="s">
        <v>145</v>
      </c>
      <c r="B7" s="237" t="s">
        <v>241</v>
      </c>
      <c r="C7" s="138">
        <v>4203618.7960000001</v>
      </c>
      <c r="D7" s="138">
        <v>4757055.1150000002</v>
      </c>
      <c r="E7" s="165">
        <f>IFERROR(((D7/C7-1)),"")</f>
        <v>0.1316571139910756</v>
      </c>
      <c r="F7" s="138">
        <v>371852.24</v>
      </c>
      <c r="G7" s="138">
        <v>573182.09</v>
      </c>
      <c r="H7" s="176">
        <f>IFERROR(((G7/F7-1)),"")</f>
        <v>0.54142433026623693</v>
      </c>
    </row>
    <row r="8" spans="1:8" ht="9.75" customHeight="1" x14ac:dyDescent="0.25">
      <c r="A8" s="94" t="s">
        <v>147</v>
      </c>
      <c r="B8" s="237" t="s">
        <v>362</v>
      </c>
      <c r="C8" s="138">
        <v>1577766.858</v>
      </c>
      <c r="D8" s="138">
        <v>1845962.202389</v>
      </c>
      <c r="E8" s="165">
        <f t="shared" ref="E8:E57" si="0">IFERROR(((D8/C8-1)),"")</f>
        <v>0.16998414121143868</v>
      </c>
      <c r="F8" s="138">
        <v>145396.33100000001</v>
      </c>
      <c r="G8" s="138">
        <v>140699.09400000001</v>
      </c>
      <c r="H8" s="176">
        <f t="shared" ref="H8:H57" si="1">IFERROR(((G8/F8-1)),"")</f>
        <v>-3.2306434197435063E-2</v>
      </c>
    </row>
    <row r="9" spans="1:8" ht="9.75" customHeight="1" x14ac:dyDescent="0.25">
      <c r="A9" s="94" t="s">
        <v>146</v>
      </c>
      <c r="B9" s="237" t="s">
        <v>198</v>
      </c>
      <c r="C9" s="138">
        <v>2029025.8429999996</v>
      </c>
      <c r="D9" s="138">
        <v>2089286.8160000003</v>
      </c>
      <c r="E9" s="165">
        <f t="shared" si="0"/>
        <v>2.9699460560296487E-2</v>
      </c>
      <c r="F9" s="138">
        <v>209632.21999999997</v>
      </c>
      <c r="G9" s="138">
        <v>132843.16099999999</v>
      </c>
      <c r="H9" s="176">
        <f t="shared" si="1"/>
        <v>-0.36630370560403358</v>
      </c>
    </row>
    <row r="10" spans="1:8" ht="9.75" customHeight="1" x14ac:dyDescent="0.25">
      <c r="A10" s="94" t="s">
        <v>148</v>
      </c>
      <c r="B10" s="237" t="s">
        <v>305</v>
      </c>
      <c r="C10" s="138">
        <v>442277.96585600002</v>
      </c>
      <c r="D10" s="138">
        <v>467776.40861300001</v>
      </c>
      <c r="E10" s="165">
        <f t="shared" si="0"/>
        <v>5.7652527879496374E-2</v>
      </c>
      <c r="F10" s="138">
        <v>10860.941855999999</v>
      </c>
      <c r="G10" s="138">
        <v>32467.603999999996</v>
      </c>
      <c r="H10" s="176">
        <f t="shared" si="1"/>
        <v>1.9893911992599103</v>
      </c>
    </row>
    <row r="11" spans="1:8" ht="9.75" customHeight="1" x14ac:dyDescent="0.25">
      <c r="A11" s="94" t="s">
        <v>152</v>
      </c>
      <c r="B11" s="237" t="s">
        <v>306</v>
      </c>
      <c r="C11" s="138">
        <v>117302.31399700002</v>
      </c>
      <c r="D11" s="138">
        <v>144365.98432799999</v>
      </c>
      <c r="E11" s="165">
        <f t="shared" si="0"/>
        <v>0.23071727580490964</v>
      </c>
      <c r="F11" s="138">
        <v>12168.061553</v>
      </c>
      <c r="G11" s="138">
        <v>11548.158047000001</v>
      </c>
      <c r="H11" s="176">
        <f t="shared" si="1"/>
        <v>-5.0945132328588771E-2</v>
      </c>
    </row>
    <row r="12" spans="1:8" ht="9.75" customHeight="1" x14ac:dyDescent="0.25">
      <c r="A12" s="94" t="s">
        <v>154</v>
      </c>
      <c r="B12" s="237" t="s">
        <v>309</v>
      </c>
      <c r="C12" s="138">
        <v>153862.94954599999</v>
      </c>
      <c r="D12" s="138">
        <v>185404.96177300002</v>
      </c>
      <c r="E12" s="165">
        <f t="shared" si="0"/>
        <v>0.20500069912912977</v>
      </c>
      <c r="F12" s="138">
        <v>10910.14</v>
      </c>
      <c r="G12" s="138">
        <v>10674.428</v>
      </c>
      <c r="H12" s="176">
        <f t="shared" si="1"/>
        <v>-2.1604855666380041E-2</v>
      </c>
    </row>
    <row r="13" spans="1:8" ht="9.75" customHeight="1" x14ac:dyDescent="0.25">
      <c r="A13" s="94" t="s">
        <v>150</v>
      </c>
      <c r="B13" s="237" t="s">
        <v>307</v>
      </c>
      <c r="C13" s="138">
        <v>20390.759776999999</v>
      </c>
      <c r="D13" s="138">
        <v>21475.856380999998</v>
      </c>
      <c r="E13" s="165">
        <f t="shared" si="0"/>
        <v>5.3215113898009037E-2</v>
      </c>
      <c r="F13" s="138">
        <v>2008.6151620000001</v>
      </c>
      <c r="G13" s="138">
        <v>1825.8785040000005</v>
      </c>
      <c r="H13" s="176">
        <f t="shared" si="1"/>
        <v>-9.0976440612967724E-2</v>
      </c>
    </row>
    <row r="14" spans="1:8" ht="9.75" customHeight="1" x14ac:dyDescent="0.25">
      <c r="A14" s="94" t="s">
        <v>35</v>
      </c>
      <c r="B14" s="237" t="s">
        <v>321</v>
      </c>
      <c r="C14" s="138">
        <v>63029.478187000008</v>
      </c>
      <c r="D14" s="138">
        <v>79982.414636999994</v>
      </c>
      <c r="E14" s="165">
        <f t="shared" si="0"/>
        <v>0.26896837698232079</v>
      </c>
      <c r="F14" s="138">
        <v>5318.257290999999</v>
      </c>
      <c r="G14" s="138">
        <v>8017.3144859999966</v>
      </c>
      <c r="H14" s="176">
        <f t="shared" si="1"/>
        <v>0.50750782583752918</v>
      </c>
    </row>
    <row r="15" spans="1:8" ht="9.75" customHeight="1" x14ac:dyDescent="0.25">
      <c r="A15" s="94" t="s">
        <v>151</v>
      </c>
      <c r="B15" s="237" t="s">
        <v>355</v>
      </c>
      <c r="C15" s="138">
        <v>28312.459000000003</v>
      </c>
      <c r="D15" s="138">
        <v>28917.032999999992</v>
      </c>
      <c r="E15" s="165">
        <f t="shared" si="0"/>
        <v>2.1353637986724738E-2</v>
      </c>
      <c r="F15" s="138">
        <v>3236.1149999999998</v>
      </c>
      <c r="G15" s="138">
        <v>3750.4749999999999</v>
      </c>
      <c r="H15" s="176">
        <f t="shared" si="1"/>
        <v>0.15894367165567358</v>
      </c>
    </row>
    <row r="16" spans="1:8" ht="9.75" customHeight="1" x14ac:dyDescent="0.25">
      <c r="A16" s="94" t="s">
        <v>34</v>
      </c>
      <c r="B16" s="237" t="s">
        <v>308</v>
      </c>
      <c r="C16" s="138">
        <v>144413.83337400001</v>
      </c>
      <c r="D16" s="138">
        <v>158815.28915200001</v>
      </c>
      <c r="E16" s="165">
        <f t="shared" si="0"/>
        <v>9.9723519842475294E-2</v>
      </c>
      <c r="F16" s="138">
        <v>22180.397000000001</v>
      </c>
      <c r="G16" s="138">
        <v>11108.027000000002</v>
      </c>
      <c r="H16" s="176">
        <f t="shared" si="1"/>
        <v>-0.49919620464863634</v>
      </c>
    </row>
    <row r="17" spans="1:8" ht="9.75" customHeight="1" x14ac:dyDescent="0.25">
      <c r="A17" s="94" t="s">
        <v>190</v>
      </c>
      <c r="B17" s="237" t="s">
        <v>250</v>
      </c>
      <c r="C17" s="138">
        <v>80242.151434999992</v>
      </c>
      <c r="D17" s="138">
        <v>142251.00077000001</v>
      </c>
      <c r="E17" s="165">
        <f t="shared" si="0"/>
        <v>0.77277152003121663</v>
      </c>
      <c r="F17" s="138">
        <v>15423.084499999999</v>
      </c>
      <c r="G17" s="138">
        <v>19578.990764999999</v>
      </c>
      <c r="H17" s="176">
        <f t="shared" si="1"/>
        <v>0.26946012420537535</v>
      </c>
    </row>
    <row r="18" spans="1:8" ht="9.75" customHeight="1" x14ac:dyDescent="0.25">
      <c r="A18" s="94" t="s">
        <v>66</v>
      </c>
      <c r="B18" s="237" t="s">
        <v>231</v>
      </c>
      <c r="C18" s="138">
        <v>214035.10980000001</v>
      </c>
      <c r="D18" s="138">
        <v>162020.93010700002</v>
      </c>
      <c r="E18" s="165">
        <f t="shared" si="0"/>
        <v>-0.24301704398686452</v>
      </c>
      <c r="F18" s="138">
        <v>18439.834000000003</v>
      </c>
      <c r="G18" s="138">
        <v>14974.432799999999</v>
      </c>
      <c r="H18" s="176">
        <f t="shared" si="1"/>
        <v>-0.18793017334104001</v>
      </c>
    </row>
    <row r="19" spans="1:8" ht="9.75" customHeight="1" x14ac:dyDescent="0.25">
      <c r="A19" s="94" t="s">
        <v>153</v>
      </c>
      <c r="B19" s="237" t="s">
        <v>310</v>
      </c>
      <c r="C19" s="138">
        <v>24183.561800000003</v>
      </c>
      <c r="D19" s="138">
        <v>29208.346763999998</v>
      </c>
      <c r="E19" s="165">
        <f t="shared" si="0"/>
        <v>0.20777687776330755</v>
      </c>
      <c r="F19" s="138">
        <v>1173.1099999999999</v>
      </c>
      <c r="G19" s="138">
        <v>4315.625</v>
      </c>
      <c r="H19" s="176">
        <f t="shared" si="1"/>
        <v>2.6787897128146554</v>
      </c>
    </row>
    <row r="20" spans="1:8" ht="9.75" customHeight="1" x14ac:dyDescent="0.25">
      <c r="A20" s="94" t="s">
        <v>149</v>
      </c>
      <c r="B20" s="237" t="s">
        <v>224</v>
      </c>
      <c r="C20" s="138">
        <v>222341.58000000005</v>
      </c>
      <c r="D20" s="138">
        <v>198707.26800000001</v>
      </c>
      <c r="E20" s="165">
        <f t="shared" si="0"/>
        <v>-0.10629731065147607</v>
      </c>
      <c r="F20" s="138">
        <v>4614.0999999999995</v>
      </c>
      <c r="G20" s="138">
        <v>1171.1499999999999</v>
      </c>
      <c r="H20" s="176">
        <f t="shared" si="1"/>
        <v>-0.7461801868186646</v>
      </c>
    </row>
    <row r="21" spans="1:8" ht="9.75" customHeight="1" x14ac:dyDescent="0.25">
      <c r="A21" s="94" t="s">
        <v>165</v>
      </c>
      <c r="B21" s="237" t="s">
        <v>292</v>
      </c>
      <c r="C21" s="138">
        <v>42927.331245000001</v>
      </c>
      <c r="D21" s="138">
        <v>39294.650901999994</v>
      </c>
      <c r="E21" s="165">
        <f t="shared" si="0"/>
        <v>-8.4623950235041101E-2</v>
      </c>
      <c r="F21" s="138">
        <v>3099.3645999999994</v>
      </c>
      <c r="G21" s="138">
        <v>5036.3844899999986</v>
      </c>
      <c r="H21" s="176">
        <f t="shared" si="1"/>
        <v>0.62497322515718201</v>
      </c>
    </row>
    <row r="22" spans="1:8" ht="9.75" customHeight="1" x14ac:dyDescent="0.25">
      <c r="A22" s="94" t="s">
        <v>117</v>
      </c>
      <c r="B22" s="237" t="s">
        <v>248</v>
      </c>
      <c r="C22" s="138">
        <v>25256.106342999999</v>
      </c>
      <c r="D22" s="138">
        <v>25974.383662000004</v>
      </c>
      <c r="E22" s="165">
        <f t="shared" si="0"/>
        <v>2.8439748757990158E-2</v>
      </c>
      <c r="F22" s="138">
        <v>2107.6715280000003</v>
      </c>
      <c r="G22" s="138">
        <v>1602.140821</v>
      </c>
      <c r="H22" s="176">
        <f t="shared" si="1"/>
        <v>-0.23985270014047477</v>
      </c>
    </row>
    <row r="23" spans="1:8" ht="9.75" customHeight="1" x14ac:dyDescent="0.25">
      <c r="A23" s="94" t="s">
        <v>159</v>
      </c>
      <c r="B23" s="237" t="s">
        <v>244</v>
      </c>
      <c r="C23" s="138">
        <v>3861.5845659999995</v>
      </c>
      <c r="D23" s="138">
        <v>4102.2359200000001</v>
      </c>
      <c r="E23" s="165">
        <f t="shared" si="0"/>
        <v>6.2319327697458071E-2</v>
      </c>
      <c r="F23" s="138">
        <v>304.12189000000006</v>
      </c>
      <c r="G23" s="138">
        <v>212.93666399999998</v>
      </c>
      <c r="H23" s="176">
        <f t="shared" si="1"/>
        <v>-0.29983118281949406</v>
      </c>
    </row>
    <row r="24" spans="1:8" ht="9.75" customHeight="1" x14ac:dyDescent="0.25">
      <c r="A24" s="94" t="s">
        <v>156</v>
      </c>
      <c r="B24" s="237" t="s">
        <v>214</v>
      </c>
      <c r="C24" s="138">
        <v>54462.692999999992</v>
      </c>
      <c r="D24" s="138">
        <v>68993.532219999994</v>
      </c>
      <c r="E24" s="165">
        <f t="shared" si="0"/>
        <v>0.2668035387085983</v>
      </c>
      <c r="F24" s="138">
        <v>4194.3159999999989</v>
      </c>
      <c r="G24" s="138">
        <v>5572.6637499999997</v>
      </c>
      <c r="H24" s="176">
        <f t="shared" si="1"/>
        <v>0.32862277186554412</v>
      </c>
    </row>
    <row r="25" spans="1:8" ht="9.75" customHeight="1" x14ac:dyDescent="0.25">
      <c r="A25" s="94" t="s">
        <v>199</v>
      </c>
      <c r="B25" s="237" t="s">
        <v>277</v>
      </c>
      <c r="C25" s="138">
        <v>1.6948970000000001</v>
      </c>
      <c r="D25" s="138">
        <v>51934.047999999995</v>
      </c>
      <c r="E25" s="278">
        <f t="shared" si="0"/>
        <v>30640.41832807539</v>
      </c>
      <c r="F25" s="138">
        <v>1.6948970000000001</v>
      </c>
      <c r="G25" s="138" t="s">
        <v>365</v>
      </c>
      <c r="H25" s="138" t="s">
        <v>365</v>
      </c>
    </row>
    <row r="26" spans="1:8" ht="9.75" customHeight="1" x14ac:dyDescent="0.25">
      <c r="A26" s="94" t="s">
        <v>116</v>
      </c>
      <c r="B26" s="237" t="s">
        <v>233</v>
      </c>
      <c r="C26" s="138">
        <v>2417.6654500000004</v>
      </c>
      <c r="D26" s="138">
        <v>2465.7618499999994</v>
      </c>
      <c r="E26" s="165">
        <f t="shared" si="0"/>
        <v>1.9893736745089763E-2</v>
      </c>
      <c r="F26" s="138">
        <v>136.86032399999999</v>
      </c>
      <c r="G26" s="138">
        <v>168.21565900000002</v>
      </c>
      <c r="H26" s="176">
        <f t="shared" si="1"/>
        <v>0.22910463809803661</v>
      </c>
    </row>
    <row r="27" spans="1:8" ht="9.75" customHeight="1" x14ac:dyDescent="0.25">
      <c r="A27" s="94" t="s">
        <v>171</v>
      </c>
      <c r="B27" s="237" t="s">
        <v>356</v>
      </c>
      <c r="C27" s="138">
        <v>109016.53828399999</v>
      </c>
      <c r="D27" s="138">
        <v>118354.51049099999</v>
      </c>
      <c r="E27" s="165">
        <f t="shared" si="0"/>
        <v>8.565647335703841E-2</v>
      </c>
      <c r="F27" s="138">
        <v>11486.204</v>
      </c>
      <c r="G27" s="138">
        <v>8968.8351800000019</v>
      </c>
      <c r="H27" s="176">
        <f t="shared" si="1"/>
        <v>-0.21916455775990029</v>
      </c>
    </row>
    <row r="28" spans="1:8" ht="9.75" customHeight="1" x14ac:dyDescent="0.25">
      <c r="A28" s="94" t="s">
        <v>158</v>
      </c>
      <c r="B28" s="237" t="s">
        <v>213</v>
      </c>
      <c r="C28" s="138">
        <v>39294.967389999998</v>
      </c>
      <c r="D28" s="138">
        <v>39060.112799999988</v>
      </c>
      <c r="E28" s="165">
        <f t="shared" si="0"/>
        <v>-5.9767091207658662E-3</v>
      </c>
      <c r="F28" s="138">
        <v>2224.2905999999994</v>
      </c>
      <c r="G28" s="138">
        <v>1730.74</v>
      </c>
      <c r="H28" s="176">
        <f t="shared" si="1"/>
        <v>-0.22189124029027474</v>
      </c>
    </row>
    <row r="29" spans="1:8" ht="9.75" customHeight="1" x14ac:dyDescent="0.25">
      <c r="A29" s="94" t="s">
        <v>173</v>
      </c>
      <c r="B29" s="237" t="s">
        <v>236</v>
      </c>
      <c r="C29" s="138">
        <v>17192.974785999999</v>
      </c>
      <c r="D29" s="138">
        <v>17973.338061000002</v>
      </c>
      <c r="E29" s="165">
        <f t="shared" si="0"/>
        <v>4.5388496447714255E-2</v>
      </c>
      <c r="F29" s="138">
        <v>1538.7175119999999</v>
      </c>
      <c r="G29" s="138">
        <v>1619.3750129999996</v>
      </c>
      <c r="H29" s="176">
        <f t="shared" si="1"/>
        <v>5.2418654087560412E-2</v>
      </c>
    </row>
    <row r="30" spans="1:8" ht="9.75" customHeight="1" x14ac:dyDescent="0.25">
      <c r="A30" s="94" t="s">
        <v>113</v>
      </c>
      <c r="B30" s="237" t="s">
        <v>234</v>
      </c>
      <c r="C30" s="138">
        <v>9885.5069739999981</v>
      </c>
      <c r="D30" s="138">
        <v>6386.1753090000002</v>
      </c>
      <c r="E30" s="165">
        <f t="shared" si="0"/>
        <v>-0.35398606001731991</v>
      </c>
      <c r="F30" s="138">
        <v>718.36758099999986</v>
      </c>
      <c r="G30" s="138">
        <v>488.94691600000004</v>
      </c>
      <c r="H30" s="176">
        <f t="shared" si="1"/>
        <v>-0.31936388983566877</v>
      </c>
    </row>
    <row r="31" spans="1:8" ht="9.75" customHeight="1" x14ac:dyDescent="0.25">
      <c r="A31" s="94" t="s">
        <v>160</v>
      </c>
      <c r="B31" s="237" t="s">
        <v>251</v>
      </c>
      <c r="C31" s="138">
        <v>22334.758750000005</v>
      </c>
      <c r="D31" s="138">
        <v>26256.533302999997</v>
      </c>
      <c r="E31" s="165">
        <f t="shared" si="0"/>
        <v>0.17559063864972302</v>
      </c>
      <c r="F31" s="138">
        <v>1442.8480000000002</v>
      </c>
      <c r="G31" s="138">
        <v>1341.5820000000001</v>
      </c>
      <c r="H31" s="176">
        <f t="shared" si="1"/>
        <v>-7.018480117101733E-2</v>
      </c>
    </row>
    <row r="32" spans="1:8" ht="9.75" customHeight="1" x14ac:dyDescent="0.25">
      <c r="A32" s="94" t="s">
        <v>163</v>
      </c>
      <c r="B32" s="237" t="s">
        <v>254</v>
      </c>
      <c r="C32" s="138">
        <v>60750.686285000003</v>
      </c>
      <c r="D32" s="138">
        <v>79249.737074000004</v>
      </c>
      <c r="E32" s="165">
        <f t="shared" si="0"/>
        <v>0.30450768411430462</v>
      </c>
      <c r="F32" s="138">
        <v>10071.160319000001</v>
      </c>
      <c r="G32" s="138">
        <v>8022.1054840000015</v>
      </c>
      <c r="H32" s="176">
        <f t="shared" si="1"/>
        <v>-0.20345767221422373</v>
      </c>
    </row>
    <row r="33" spans="1:8" ht="9.75" customHeight="1" x14ac:dyDescent="0.25">
      <c r="A33" s="94" t="s">
        <v>162</v>
      </c>
      <c r="B33" s="237" t="s">
        <v>357</v>
      </c>
      <c r="C33" s="138">
        <v>21626.439431999999</v>
      </c>
      <c r="D33" s="138">
        <v>20596.947222999999</v>
      </c>
      <c r="E33" s="165">
        <f t="shared" si="0"/>
        <v>-4.760340749743075E-2</v>
      </c>
      <c r="F33" s="138">
        <v>2469.991493</v>
      </c>
      <c r="G33" s="138">
        <v>1672.663558</v>
      </c>
      <c r="H33" s="176">
        <f t="shared" si="1"/>
        <v>-0.32280594376929705</v>
      </c>
    </row>
    <row r="34" spans="1:8" ht="9.75" customHeight="1" x14ac:dyDescent="0.25">
      <c r="A34" s="94" t="s">
        <v>188</v>
      </c>
      <c r="B34" s="237" t="s">
        <v>243</v>
      </c>
      <c r="C34" s="138">
        <v>26953.094272999999</v>
      </c>
      <c r="D34" s="138">
        <v>29210.949956000004</v>
      </c>
      <c r="E34" s="165">
        <f t="shared" si="0"/>
        <v>8.3769813592860398E-2</v>
      </c>
      <c r="F34" s="138">
        <v>2512.4264299999995</v>
      </c>
      <c r="G34" s="138">
        <v>2675.2761300000002</v>
      </c>
      <c r="H34" s="176">
        <f t="shared" si="1"/>
        <v>6.4817698960442982E-2</v>
      </c>
    </row>
    <row r="35" spans="1:8" ht="9.75" customHeight="1" x14ac:dyDescent="0.25">
      <c r="A35" s="94" t="s">
        <v>193</v>
      </c>
      <c r="B35" s="237" t="s">
        <v>240</v>
      </c>
      <c r="C35" s="138">
        <v>2666.7519769999999</v>
      </c>
      <c r="D35" s="138">
        <v>2883.5132430000008</v>
      </c>
      <c r="E35" s="165">
        <f t="shared" si="0"/>
        <v>8.1282874399084326E-2</v>
      </c>
      <c r="F35" s="138">
        <v>135.353838</v>
      </c>
      <c r="G35" s="138">
        <v>127.76482899999999</v>
      </c>
      <c r="H35" s="176">
        <f t="shared" si="1"/>
        <v>-5.606792620095491E-2</v>
      </c>
    </row>
    <row r="36" spans="1:8" ht="9.75" customHeight="1" x14ac:dyDescent="0.25">
      <c r="A36" s="94" t="s">
        <v>157</v>
      </c>
      <c r="B36" s="237" t="s">
        <v>288</v>
      </c>
      <c r="C36" s="138">
        <v>96715.678</v>
      </c>
      <c r="D36" s="138">
        <v>120636.41600000001</v>
      </c>
      <c r="E36" s="165">
        <f t="shared" si="0"/>
        <v>0.24733051036461751</v>
      </c>
      <c r="F36" s="138">
        <v>17477.701000000001</v>
      </c>
      <c r="G36" s="138">
        <v>569.91999999999996</v>
      </c>
      <c r="H36" s="176">
        <f t="shared" si="1"/>
        <v>-0.96739159229237304</v>
      </c>
    </row>
    <row r="37" spans="1:8" ht="9.75" customHeight="1" x14ac:dyDescent="0.25">
      <c r="A37" s="94" t="s">
        <v>109</v>
      </c>
      <c r="B37" s="237" t="s">
        <v>353</v>
      </c>
      <c r="C37" s="138">
        <v>2202.4134510000004</v>
      </c>
      <c r="D37" s="138">
        <v>2366.1926749999993</v>
      </c>
      <c r="E37" s="165">
        <f t="shared" si="0"/>
        <v>7.4363523309229462E-2</v>
      </c>
      <c r="F37" s="138">
        <v>277.087513</v>
      </c>
      <c r="G37" s="138">
        <v>265.064482</v>
      </c>
      <c r="H37" s="176">
        <f t="shared" si="1"/>
        <v>-4.3390735547148229E-2</v>
      </c>
    </row>
    <row r="38" spans="1:8" ht="9.75" customHeight="1" x14ac:dyDescent="0.25">
      <c r="A38" s="94" t="s">
        <v>192</v>
      </c>
      <c r="B38" s="237" t="s">
        <v>252</v>
      </c>
      <c r="C38" s="138">
        <v>4296.6426359999996</v>
      </c>
      <c r="D38" s="138">
        <v>10772.058237000001</v>
      </c>
      <c r="E38" s="165">
        <f t="shared" si="0"/>
        <v>1.5070873120200545</v>
      </c>
      <c r="F38" s="138">
        <v>254.25</v>
      </c>
      <c r="G38" s="138">
        <v>57.500999999999998</v>
      </c>
      <c r="H38" s="176">
        <f t="shared" si="1"/>
        <v>-0.7738407079646018</v>
      </c>
    </row>
    <row r="39" spans="1:8" ht="9.75" customHeight="1" x14ac:dyDescent="0.25">
      <c r="A39" s="94" t="s">
        <v>136</v>
      </c>
      <c r="B39" s="237" t="s">
        <v>237</v>
      </c>
      <c r="C39" s="138">
        <v>23717.054568999996</v>
      </c>
      <c r="D39" s="138">
        <v>27669.962338999998</v>
      </c>
      <c r="E39" s="165">
        <f t="shared" si="0"/>
        <v>0.16666942172350341</v>
      </c>
      <c r="F39" s="138">
        <v>2373.9620009999994</v>
      </c>
      <c r="G39" s="138">
        <v>1244.6114319999999</v>
      </c>
      <c r="H39" s="176">
        <f t="shared" si="1"/>
        <v>-0.47572394525450523</v>
      </c>
    </row>
    <row r="40" spans="1:8" ht="9.75" customHeight="1" x14ac:dyDescent="0.25">
      <c r="A40" s="94" t="s">
        <v>164</v>
      </c>
      <c r="B40" s="237" t="s">
        <v>239</v>
      </c>
      <c r="C40" s="138">
        <v>117261.70999999999</v>
      </c>
      <c r="D40" s="138">
        <v>118391.05839999999</v>
      </c>
      <c r="E40" s="165">
        <f t="shared" si="0"/>
        <v>9.6310074277443647E-3</v>
      </c>
      <c r="F40" s="138">
        <v>21311.5</v>
      </c>
      <c r="G40" s="138">
        <v>16990.27</v>
      </c>
      <c r="H40" s="176">
        <f t="shared" si="1"/>
        <v>-0.20276517373249181</v>
      </c>
    </row>
    <row r="41" spans="1:8" ht="9.75" customHeight="1" x14ac:dyDescent="0.25">
      <c r="A41" s="94" t="s">
        <v>166</v>
      </c>
      <c r="B41" s="237" t="s">
        <v>358</v>
      </c>
      <c r="C41" s="138">
        <v>9263.0503520000002</v>
      </c>
      <c r="D41" s="138">
        <v>9033.2526019999987</v>
      </c>
      <c r="E41" s="165">
        <f t="shared" si="0"/>
        <v>-2.4807999661837665E-2</v>
      </c>
      <c r="F41" s="138">
        <v>649.77143900000033</v>
      </c>
      <c r="G41" s="138">
        <v>723.91694900000073</v>
      </c>
      <c r="H41" s="176">
        <f t="shared" si="1"/>
        <v>0.11411014019654431</v>
      </c>
    </row>
    <row r="42" spans="1:8" ht="9.75" customHeight="1" x14ac:dyDescent="0.25">
      <c r="A42" s="94" t="s">
        <v>137</v>
      </c>
      <c r="B42" s="237" t="s">
        <v>359</v>
      </c>
      <c r="C42" s="138">
        <v>11371.834851</v>
      </c>
      <c r="D42" s="138">
        <v>14825.367033</v>
      </c>
      <c r="E42" s="165">
        <f t="shared" si="0"/>
        <v>0.30369172848973536</v>
      </c>
      <c r="F42" s="138">
        <v>1027.073631</v>
      </c>
      <c r="G42" s="138">
        <v>1969.0562530000002</v>
      </c>
      <c r="H42" s="176">
        <f t="shared" si="1"/>
        <v>0.9171519875189944</v>
      </c>
    </row>
    <row r="43" spans="1:8" ht="9.75" customHeight="1" x14ac:dyDescent="0.25">
      <c r="A43" s="94" t="s">
        <v>187</v>
      </c>
      <c r="B43" s="237" t="s">
        <v>242</v>
      </c>
      <c r="C43" s="138">
        <v>27536.305587999996</v>
      </c>
      <c r="D43" s="138">
        <v>26934.530437999998</v>
      </c>
      <c r="E43" s="165">
        <f t="shared" si="0"/>
        <v>-2.1853881163428235E-2</v>
      </c>
      <c r="F43" s="138">
        <v>2222.5813399999997</v>
      </c>
      <c r="G43" s="138">
        <v>3040.8295200000002</v>
      </c>
      <c r="H43" s="176">
        <f t="shared" si="1"/>
        <v>0.36815218650220505</v>
      </c>
    </row>
    <row r="44" spans="1:8" ht="9.75" customHeight="1" x14ac:dyDescent="0.25">
      <c r="A44" s="94" t="s">
        <v>155</v>
      </c>
      <c r="B44" s="237" t="s">
        <v>293</v>
      </c>
      <c r="C44" s="138">
        <v>5324.19</v>
      </c>
      <c r="D44" s="138">
        <v>4850.42</v>
      </c>
      <c r="E44" s="165">
        <f>IFERROR(((D44/C44-1)),"")</f>
        <v>-8.8984427678200695E-2</v>
      </c>
      <c r="F44" s="138">
        <v>470.40000000000003</v>
      </c>
      <c r="G44" s="138">
        <v>257.88</v>
      </c>
      <c r="H44" s="176">
        <f t="shared" si="1"/>
        <v>-0.45178571428571435</v>
      </c>
    </row>
    <row r="45" spans="1:8" ht="9.75" customHeight="1" x14ac:dyDescent="0.25">
      <c r="A45" s="94" t="s">
        <v>197</v>
      </c>
      <c r="B45" s="237" t="s">
        <v>245</v>
      </c>
      <c r="C45" s="138">
        <v>28156.803999999996</v>
      </c>
      <c r="D45" s="138">
        <v>27541.635999999999</v>
      </c>
      <c r="E45" s="165">
        <f t="shared" si="0"/>
        <v>-2.1847934161845828E-2</v>
      </c>
      <c r="F45" s="138">
        <v>10.309999999999999</v>
      </c>
      <c r="G45" s="138">
        <v>7005.7070000000003</v>
      </c>
      <c r="H45" s="176">
        <f t="shared" si="1"/>
        <v>678.50601357904964</v>
      </c>
    </row>
    <row r="46" spans="1:8" ht="9.75" customHeight="1" x14ac:dyDescent="0.25">
      <c r="A46" s="94" t="s">
        <v>172</v>
      </c>
      <c r="B46" s="237" t="s">
        <v>256</v>
      </c>
      <c r="C46" s="138">
        <v>13193.211806000001</v>
      </c>
      <c r="D46" s="138">
        <v>19650.597074000001</v>
      </c>
      <c r="E46" s="165">
        <f t="shared" si="0"/>
        <v>0.48944755552725328</v>
      </c>
      <c r="F46" s="138">
        <v>911.74300000000005</v>
      </c>
      <c r="G46" s="138">
        <v>982.29000000000008</v>
      </c>
      <c r="H46" s="176">
        <f t="shared" si="1"/>
        <v>7.7375971079569617E-2</v>
      </c>
    </row>
    <row r="47" spans="1:8" ht="9.75" customHeight="1" x14ac:dyDescent="0.25">
      <c r="A47" s="94" t="s">
        <v>161</v>
      </c>
      <c r="B47" s="237" t="s">
        <v>287</v>
      </c>
      <c r="C47" s="138">
        <v>672.14484000000004</v>
      </c>
      <c r="D47" s="138">
        <v>754.78435999999999</v>
      </c>
      <c r="E47" s="165">
        <f t="shared" si="0"/>
        <v>0.12294897629504975</v>
      </c>
      <c r="F47" s="138">
        <v>151.90629999999999</v>
      </c>
      <c r="G47" s="138">
        <v>54.172600000000003</v>
      </c>
      <c r="H47" s="176">
        <f t="shared" si="1"/>
        <v>-0.64338147924082145</v>
      </c>
    </row>
    <row r="48" spans="1:8" ht="9.75" customHeight="1" x14ac:dyDescent="0.25">
      <c r="A48" s="94" t="s">
        <v>169</v>
      </c>
      <c r="B48" s="237" t="s">
        <v>249</v>
      </c>
      <c r="C48" s="138">
        <v>3271.3662659999995</v>
      </c>
      <c r="D48" s="138">
        <v>4920.4429380000001</v>
      </c>
      <c r="E48" s="165">
        <f t="shared" si="0"/>
        <v>0.50409417286569314</v>
      </c>
      <c r="F48" s="138">
        <v>309.57770399999998</v>
      </c>
      <c r="G48" s="138">
        <v>536.11202000000003</v>
      </c>
      <c r="H48" s="176">
        <f t="shared" si="1"/>
        <v>0.73175268461839904</v>
      </c>
    </row>
    <row r="49" spans="1:8" ht="9.75" customHeight="1" x14ac:dyDescent="0.25">
      <c r="A49" s="94" t="s">
        <v>65</v>
      </c>
      <c r="B49" s="237" t="s">
        <v>333</v>
      </c>
      <c r="C49" s="138">
        <v>88129.163609999989</v>
      </c>
      <c r="D49" s="138">
        <v>57044.278879000005</v>
      </c>
      <c r="E49" s="165">
        <f t="shared" si="0"/>
        <v>-0.35271961581935163</v>
      </c>
      <c r="F49" s="138">
        <v>7546.7330000000002</v>
      </c>
      <c r="G49" s="138">
        <v>5187.0969999999998</v>
      </c>
      <c r="H49" s="176">
        <f t="shared" si="1"/>
        <v>-0.31266986655020135</v>
      </c>
    </row>
    <row r="50" spans="1:8" ht="9.75" customHeight="1" x14ac:dyDescent="0.25">
      <c r="A50" s="94" t="s">
        <v>174</v>
      </c>
      <c r="B50" s="237" t="s">
        <v>360</v>
      </c>
      <c r="C50" s="138">
        <v>28176.509528999999</v>
      </c>
      <c r="D50" s="138">
        <v>27760.810691000002</v>
      </c>
      <c r="E50" s="165">
        <f t="shared" si="0"/>
        <v>-1.4753383046688162E-2</v>
      </c>
      <c r="F50" s="138">
        <v>2208.0111499999998</v>
      </c>
      <c r="G50" s="138">
        <v>3302.2645000000002</v>
      </c>
      <c r="H50" s="176">
        <f t="shared" si="1"/>
        <v>0.49558325373492806</v>
      </c>
    </row>
    <row r="51" spans="1:8" ht="9.75" customHeight="1" x14ac:dyDescent="0.25">
      <c r="A51" s="94" t="s">
        <v>186</v>
      </c>
      <c r="B51" s="237" t="s">
        <v>238</v>
      </c>
      <c r="C51" s="138">
        <v>26132.753780000003</v>
      </c>
      <c r="D51" s="138">
        <v>34755.589200000002</v>
      </c>
      <c r="E51" s="165">
        <f t="shared" si="0"/>
        <v>0.32996275450309609</v>
      </c>
      <c r="F51" s="138">
        <v>911.76900000000001</v>
      </c>
      <c r="G51" s="138">
        <v>2991.7339999999999</v>
      </c>
      <c r="H51" s="176">
        <f t="shared" si="1"/>
        <v>2.2812411915737427</v>
      </c>
    </row>
    <row r="52" spans="1:8" ht="9.75" customHeight="1" x14ac:dyDescent="0.25">
      <c r="A52" s="94" t="s">
        <v>111</v>
      </c>
      <c r="B52" s="237" t="s">
        <v>338</v>
      </c>
      <c r="C52" s="138">
        <v>3190.5614580000001</v>
      </c>
      <c r="D52" s="138">
        <v>3423.8088489999991</v>
      </c>
      <c r="E52" s="165">
        <f t="shared" si="0"/>
        <v>7.3105437419221486E-2</v>
      </c>
      <c r="F52" s="138">
        <v>368.28662100000003</v>
      </c>
      <c r="G52" s="138">
        <v>261.76139999999998</v>
      </c>
      <c r="H52" s="176">
        <f t="shared" si="1"/>
        <v>-0.28924542713703427</v>
      </c>
    </row>
    <row r="53" spans="1:8" ht="9.75" customHeight="1" x14ac:dyDescent="0.25">
      <c r="A53" s="94" t="s">
        <v>191</v>
      </c>
      <c r="B53" s="237" t="s">
        <v>294</v>
      </c>
      <c r="C53" s="138">
        <v>14238.422747000002</v>
      </c>
      <c r="D53" s="138">
        <v>13052.868716000001</v>
      </c>
      <c r="E53" s="165">
        <f t="shared" si="0"/>
        <v>-8.3264421352413853E-2</v>
      </c>
      <c r="F53" s="138">
        <v>1909.7764419999996</v>
      </c>
      <c r="G53" s="138">
        <v>1159.6306530000004</v>
      </c>
      <c r="H53" s="176">
        <f t="shared" si="1"/>
        <v>-0.39279246120263922</v>
      </c>
    </row>
    <row r="54" spans="1:8" ht="9.75" customHeight="1" x14ac:dyDescent="0.25">
      <c r="A54" s="94" t="s">
        <v>189</v>
      </c>
      <c r="B54" s="237" t="s">
        <v>216</v>
      </c>
      <c r="C54" s="138">
        <v>16875.475825000001</v>
      </c>
      <c r="D54" s="138">
        <v>18298.089110000001</v>
      </c>
      <c r="E54" s="165">
        <f t="shared" si="0"/>
        <v>8.4300632453425894E-2</v>
      </c>
      <c r="F54" s="138">
        <v>1940.17632</v>
      </c>
      <c r="G54" s="138">
        <v>3058.6525999999999</v>
      </c>
      <c r="H54" s="176">
        <f t="shared" si="1"/>
        <v>0.57648177048156102</v>
      </c>
    </row>
    <row r="55" spans="1:8" ht="9.75" customHeight="1" x14ac:dyDescent="0.25">
      <c r="A55" s="94" t="s">
        <v>170</v>
      </c>
      <c r="B55" s="237" t="s">
        <v>361</v>
      </c>
      <c r="C55" s="138">
        <v>2344.020102</v>
      </c>
      <c r="D55" s="138">
        <v>2368.783175</v>
      </c>
      <c r="E55" s="165">
        <f t="shared" si="0"/>
        <v>1.0564360339261336E-2</v>
      </c>
      <c r="F55" s="138">
        <v>456.59099999999995</v>
      </c>
      <c r="G55" s="138">
        <v>413.84377800000004</v>
      </c>
      <c r="H55" s="176">
        <f t="shared" si="1"/>
        <v>-9.3622568118950866E-2</v>
      </c>
    </row>
    <row r="56" spans="1:8" ht="9.75" customHeight="1" x14ac:dyDescent="0.25">
      <c r="A56" s="94" t="s">
        <v>167</v>
      </c>
      <c r="B56" s="237" t="s">
        <v>215</v>
      </c>
      <c r="C56" s="138">
        <v>23608.529620000005</v>
      </c>
      <c r="D56" s="138">
        <v>31530.882999999998</v>
      </c>
      <c r="E56" s="165">
        <f t="shared" si="0"/>
        <v>0.33557165598693439</v>
      </c>
      <c r="F56" s="138">
        <v>1559.41</v>
      </c>
      <c r="G56" s="138">
        <v>2932.7310000000007</v>
      </c>
      <c r="H56" s="176">
        <f t="shared" si="1"/>
        <v>0.88066704715244892</v>
      </c>
    </row>
    <row r="57" spans="1:8" ht="9.9499999999999993" customHeight="1" x14ac:dyDescent="0.25">
      <c r="A57" s="162"/>
      <c r="B57" s="162" t="s">
        <v>18</v>
      </c>
      <c r="C57" s="139">
        <v>839626.39791300218</v>
      </c>
      <c r="D57" s="139">
        <v>847779.91700700088</v>
      </c>
      <c r="E57" s="169">
        <f t="shared" si="0"/>
        <v>9.7108894077952979E-3</v>
      </c>
      <c r="F57" s="139">
        <v>66809.901365999947</v>
      </c>
      <c r="G57" s="139">
        <v>69439.078554000036</v>
      </c>
      <c r="H57" s="177">
        <f t="shared" si="1"/>
        <v>3.935310686355975E-2</v>
      </c>
    </row>
    <row r="58" spans="1:8" ht="9" customHeight="1" x14ac:dyDescent="0.25">
      <c r="A58" s="8" t="s">
        <v>44</v>
      </c>
      <c r="B58" s="37"/>
      <c r="C58" s="37"/>
      <c r="D58" s="37"/>
      <c r="E58" s="37"/>
    </row>
    <row r="59" spans="1:8" ht="9" customHeight="1" x14ac:dyDescent="0.25">
      <c r="A59" s="11" t="s">
        <v>20</v>
      </c>
      <c r="B59" s="37"/>
      <c r="C59" s="37"/>
      <c r="D59" s="37"/>
      <c r="E59" s="37"/>
    </row>
    <row r="60" spans="1:8" ht="9" customHeight="1" x14ac:dyDescent="0.25">
      <c r="A60" s="223" t="s">
        <v>322</v>
      </c>
      <c r="B60" s="40"/>
      <c r="C60" s="40"/>
      <c r="D60" s="40"/>
      <c r="E60" s="40"/>
      <c r="F60" s="40"/>
      <c r="G60" s="40"/>
    </row>
    <row r="61" spans="1:8" ht="9" customHeight="1" x14ac:dyDescent="0.25">
      <c r="A61" s="224" t="s">
        <v>323</v>
      </c>
      <c r="B61" s="80"/>
      <c r="C61" s="80"/>
      <c r="D61" s="80"/>
      <c r="E61" s="80"/>
      <c r="F61" s="21"/>
      <c r="G61" s="21"/>
    </row>
    <row r="62" spans="1:8" ht="9" customHeight="1" x14ac:dyDescent="0.25">
      <c r="A62" s="80"/>
      <c r="B62" s="80"/>
      <c r="C62" s="80"/>
      <c r="D62" s="80"/>
      <c r="E62" s="80"/>
    </row>
    <row r="63" spans="1:8" ht="13.5" x14ac:dyDescent="0.25">
      <c r="A63" s="62" t="s">
        <v>301</v>
      </c>
      <c r="B63" s="62"/>
      <c r="C63" s="62"/>
      <c r="D63" s="62"/>
      <c r="E63" s="62"/>
    </row>
    <row r="64" spans="1:8" ht="2.1" customHeight="1" x14ac:dyDescent="0.25">
      <c r="A64" s="48"/>
      <c r="B64" s="48"/>
      <c r="C64" s="48"/>
      <c r="D64" s="48"/>
      <c r="E64" s="48"/>
    </row>
    <row r="65" spans="1:8" ht="12" customHeight="1" x14ac:dyDescent="0.25">
      <c r="A65" s="259" t="s">
        <v>31</v>
      </c>
      <c r="B65" s="259" t="s">
        <v>4</v>
      </c>
      <c r="C65" s="257" t="s">
        <v>349</v>
      </c>
      <c r="D65" s="258"/>
      <c r="E65" s="183" t="s">
        <v>32</v>
      </c>
      <c r="F65" s="257" t="s">
        <v>221</v>
      </c>
      <c r="G65" s="258"/>
      <c r="H65" s="183" t="s">
        <v>32</v>
      </c>
    </row>
    <row r="66" spans="1:8" ht="12" customHeight="1" x14ac:dyDescent="0.25">
      <c r="A66" s="260"/>
      <c r="B66" s="260"/>
      <c r="C66" s="185">
        <v>2024</v>
      </c>
      <c r="D66" s="186" t="s">
        <v>280</v>
      </c>
      <c r="E66" s="184" t="s">
        <v>33</v>
      </c>
      <c r="F66" s="185">
        <v>2024</v>
      </c>
      <c r="G66" s="186" t="s">
        <v>280</v>
      </c>
      <c r="H66" s="187" t="s">
        <v>33</v>
      </c>
    </row>
    <row r="67" spans="1:8" ht="12" customHeight="1" x14ac:dyDescent="0.25">
      <c r="A67" s="262" t="s">
        <v>45</v>
      </c>
      <c r="B67" s="262"/>
      <c r="C67" s="189">
        <f>SUM(C69:C119)</f>
        <v>6862698.2762609953</v>
      </c>
      <c r="D67" s="189">
        <f>SUM(D69:D119)</f>
        <v>7419543.561610003</v>
      </c>
      <c r="E67" s="190">
        <f>(D67/C67-1)</f>
        <v>8.1140866599834549E-2</v>
      </c>
      <c r="F67" s="189">
        <f>SUM(F69:F119)</f>
        <v>597856.71508700005</v>
      </c>
      <c r="G67" s="189">
        <f>SUM(G69:G119)</f>
        <v>652953.46518399986</v>
      </c>
      <c r="H67" s="219">
        <f>(G67/F67-1)*100</f>
        <v>9.2157115085647501</v>
      </c>
    </row>
    <row r="68" spans="1:8" ht="2.1" customHeight="1" x14ac:dyDescent="0.25">
      <c r="A68" s="99"/>
      <c r="B68" s="99"/>
      <c r="C68" s="99"/>
      <c r="D68" s="99"/>
      <c r="E68" s="99"/>
      <c r="F68" s="107"/>
      <c r="G68" s="107"/>
      <c r="H68" s="106"/>
    </row>
    <row r="69" spans="1:8" ht="9.75" customHeight="1" x14ac:dyDescent="0.25">
      <c r="A69" s="94" t="s">
        <v>145</v>
      </c>
      <c r="B69" s="15" t="s">
        <v>241</v>
      </c>
      <c r="C69" s="138">
        <v>964044.29675699992</v>
      </c>
      <c r="D69" s="138">
        <v>1152011.3081069998</v>
      </c>
      <c r="E69" s="165">
        <f>IFERROR(((D69/C69-1)),"")</f>
        <v>0.19497756688392043</v>
      </c>
      <c r="F69" s="138">
        <v>90261.098518000013</v>
      </c>
      <c r="G69" s="138">
        <v>139803.977189</v>
      </c>
      <c r="H69" s="176">
        <f>IFERROR(((G69/F69-1)),"")</f>
        <v>0.54888406505622211</v>
      </c>
    </row>
    <row r="70" spans="1:8" ht="9.75" customHeight="1" x14ac:dyDescent="0.25">
      <c r="A70" s="94" t="s">
        <v>147</v>
      </c>
      <c r="B70" s="15" t="s">
        <v>362</v>
      </c>
      <c r="C70" s="138">
        <v>689210.85175399994</v>
      </c>
      <c r="D70" s="138">
        <v>632243.33381600003</v>
      </c>
      <c r="E70" s="165">
        <f t="shared" ref="E70:E119" si="2">IFERROR(((D70/C70-1)),"")</f>
        <v>-8.2656153473238292E-2</v>
      </c>
      <c r="F70" s="138">
        <v>55673.019027000002</v>
      </c>
      <c r="G70" s="138">
        <v>48816.645951000013</v>
      </c>
      <c r="H70" s="176">
        <f t="shared" ref="H70:H119" si="3">IFERROR(((G70/F70-1)),"")</f>
        <v>-0.12315432494643086</v>
      </c>
    </row>
    <row r="71" spans="1:8" ht="9.75" customHeight="1" x14ac:dyDescent="0.25">
      <c r="A71" s="94" t="s">
        <v>146</v>
      </c>
      <c r="B71" s="15" t="s">
        <v>198</v>
      </c>
      <c r="C71" s="138">
        <v>626102.13248299994</v>
      </c>
      <c r="D71" s="138">
        <v>594659.85810200009</v>
      </c>
      <c r="E71" s="165">
        <f t="shared" si="2"/>
        <v>-5.0219082078998611E-2</v>
      </c>
      <c r="F71" s="138">
        <v>61609.377651999996</v>
      </c>
      <c r="G71" s="138">
        <v>36948.030140999996</v>
      </c>
      <c r="H71" s="176">
        <f t="shared" si="3"/>
        <v>-0.4002856131788799</v>
      </c>
    </row>
    <row r="72" spans="1:8" ht="9.75" customHeight="1" x14ac:dyDescent="0.25">
      <c r="A72" s="94" t="s">
        <v>148</v>
      </c>
      <c r="B72" s="15" t="s">
        <v>305</v>
      </c>
      <c r="C72" s="138">
        <v>440862.211518</v>
      </c>
      <c r="D72" s="138">
        <v>538926.0520560001</v>
      </c>
      <c r="E72" s="165">
        <f t="shared" si="2"/>
        <v>0.22243648463392107</v>
      </c>
      <c r="F72" s="138">
        <v>12117.537575999999</v>
      </c>
      <c r="G72" s="138">
        <v>37578.932270999998</v>
      </c>
      <c r="H72" s="176">
        <f t="shared" si="3"/>
        <v>2.1012020416944157</v>
      </c>
    </row>
    <row r="73" spans="1:8" ht="9.75" customHeight="1" x14ac:dyDescent="0.25">
      <c r="A73" s="94" t="s">
        <v>152</v>
      </c>
      <c r="B73" s="15" t="s">
        <v>306</v>
      </c>
      <c r="C73" s="138">
        <v>140546.79307500002</v>
      </c>
      <c r="D73" s="138">
        <v>187563.40913700001</v>
      </c>
      <c r="E73" s="165">
        <f t="shared" si="2"/>
        <v>0.33452642378620823</v>
      </c>
      <c r="F73" s="138">
        <v>15021.055619999999</v>
      </c>
      <c r="G73" s="138">
        <v>15736.042163</v>
      </c>
      <c r="H73" s="176">
        <f t="shared" si="3"/>
        <v>4.7598954500109869E-2</v>
      </c>
    </row>
    <row r="74" spans="1:8" ht="9.75" customHeight="1" x14ac:dyDescent="0.25">
      <c r="A74" s="94" t="s">
        <v>154</v>
      </c>
      <c r="B74" s="15" t="s">
        <v>309</v>
      </c>
      <c r="C74" s="138">
        <v>113567.25131399999</v>
      </c>
      <c r="D74" s="138">
        <v>143169.17895699997</v>
      </c>
      <c r="E74" s="165">
        <f t="shared" si="2"/>
        <v>0.26065549091396201</v>
      </c>
      <c r="F74" s="138">
        <v>7582.607035</v>
      </c>
      <c r="G74" s="138">
        <v>7774.7288199999994</v>
      </c>
      <c r="H74" s="176">
        <f t="shared" si="3"/>
        <v>2.5337167561657603E-2</v>
      </c>
    </row>
    <row r="75" spans="1:8" ht="9.75" customHeight="1" x14ac:dyDescent="0.25">
      <c r="A75" s="94" t="s">
        <v>150</v>
      </c>
      <c r="B75" s="15" t="s">
        <v>307</v>
      </c>
      <c r="C75" s="138">
        <v>126511.37790700003</v>
      </c>
      <c r="D75" s="138">
        <v>132101.64588699999</v>
      </c>
      <c r="E75" s="165">
        <f t="shared" si="2"/>
        <v>4.4187867308736806E-2</v>
      </c>
      <c r="F75" s="138">
        <v>11849.181824000003</v>
      </c>
      <c r="G75" s="138">
        <v>10375.877537999999</v>
      </c>
      <c r="H75" s="176">
        <f t="shared" si="3"/>
        <v>-0.12433806045712714</v>
      </c>
    </row>
    <row r="76" spans="1:8" ht="9.75" customHeight="1" x14ac:dyDescent="0.25">
      <c r="A76" s="94" t="s">
        <v>35</v>
      </c>
      <c r="B76" s="15" t="s">
        <v>321</v>
      </c>
      <c r="C76" s="138">
        <v>108717.34154799997</v>
      </c>
      <c r="D76" s="138">
        <v>131302.53997399998</v>
      </c>
      <c r="E76" s="165">
        <f t="shared" si="2"/>
        <v>0.20774237214058799</v>
      </c>
      <c r="F76" s="138">
        <v>9465.0482049999991</v>
      </c>
      <c r="G76" s="138">
        <v>12595.566683000001</v>
      </c>
      <c r="H76" s="176">
        <f t="shared" si="3"/>
        <v>0.33074511721411803</v>
      </c>
    </row>
    <row r="77" spans="1:8" ht="9.75" customHeight="1" x14ac:dyDescent="0.25">
      <c r="A77" s="94" t="s">
        <v>151</v>
      </c>
      <c r="B77" s="15" t="s">
        <v>355</v>
      </c>
      <c r="C77" s="138">
        <v>106581.94309299999</v>
      </c>
      <c r="D77" s="138">
        <v>120452.646526</v>
      </c>
      <c r="E77" s="165">
        <f t="shared" si="2"/>
        <v>0.13014121370349629</v>
      </c>
      <c r="F77" s="138">
        <v>13115.431929</v>
      </c>
      <c r="G77" s="138">
        <v>15568.603060000001</v>
      </c>
      <c r="H77" s="176">
        <f t="shared" si="3"/>
        <v>0.18704463141436523</v>
      </c>
    </row>
    <row r="78" spans="1:8" ht="9.75" customHeight="1" x14ac:dyDescent="0.25">
      <c r="A78" s="94" t="s">
        <v>34</v>
      </c>
      <c r="B78" s="15" t="s">
        <v>308</v>
      </c>
      <c r="C78" s="138">
        <v>124076.73910399998</v>
      </c>
      <c r="D78" s="138">
        <v>111409.09831700003</v>
      </c>
      <c r="E78" s="165">
        <f t="shared" si="2"/>
        <v>-0.10209521041959402</v>
      </c>
      <c r="F78" s="138">
        <v>19887.330147999997</v>
      </c>
      <c r="G78" s="138">
        <v>6520.7489749999995</v>
      </c>
      <c r="H78" s="176">
        <f t="shared" si="3"/>
        <v>-0.67211541587165891</v>
      </c>
    </row>
    <row r="79" spans="1:8" ht="9.75" customHeight="1" x14ac:dyDescent="0.25">
      <c r="A79" s="94" t="s">
        <v>190</v>
      </c>
      <c r="B79" s="15" t="s">
        <v>250</v>
      </c>
      <c r="C79" s="138">
        <v>53799.978913000006</v>
      </c>
      <c r="D79" s="138">
        <v>107728.21377300001</v>
      </c>
      <c r="E79" s="165">
        <f t="shared" si="2"/>
        <v>1.0023839404697052</v>
      </c>
      <c r="F79" s="138">
        <v>10726.084377000001</v>
      </c>
      <c r="G79" s="138">
        <v>14584.806984999999</v>
      </c>
      <c r="H79" s="176">
        <f t="shared" si="3"/>
        <v>0.35975128223625363</v>
      </c>
    </row>
    <row r="80" spans="1:8" ht="9.75" customHeight="1" x14ac:dyDescent="0.25">
      <c r="A80" s="94" t="s">
        <v>66</v>
      </c>
      <c r="B80" s="15" t="s">
        <v>231</v>
      </c>
      <c r="C80" s="138">
        <v>145148.04918499998</v>
      </c>
      <c r="D80" s="138">
        <v>91612.861543000006</v>
      </c>
      <c r="E80" s="165">
        <f t="shared" si="2"/>
        <v>-0.36883160292265549</v>
      </c>
      <c r="F80" s="138">
        <v>11738.666413999999</v>
      </c>
      <c r="G80" s="138">
        <v>7704.213694</v>
      </c>
      <c r="H80" s="176">
        <f t="shared" si="3"/>
        <v>-0.3436891873158906</v>
      </c>
    </row>
    <row r="81" spans="1:8" ht="9.75" customHeight="1" x14ac:dyDescent="0.25">
      <c r="A81" s="94" t="s">
        <v>153</v>
      </c>
      <c r="B81" s="15" t="s">
        <v>310</v>
      </c>
      <c r="C81" s="138">
        <v>70321.540881000008</v>
      </c>
      <c r="D81" s="138">
        <v>89782.763292999996</v>
      </c>
      <c r="E81" s="165">
        <f t="shared" si="2"/>
        <v>0.27674624543470672</v>
      </c>
      <c r="F81" s="138">
        <v>3564.4808050000001</v>
      </c>
      <c r="G81" s="138">
        <v>12649.949591000002</v>
      </c>
      <c r="H81" s="176">
        <f t="shared" si="3"/>
        <v>2.5488898055659472</v>
      </c>
    </row>
    <row r="82" spans="1:8" ht="9.75" customHeight="1" x14ac:dyDescent="0.25">
      <c r="A82" s="94" t="s">
        <v>149</v>
      </c>
      <c r="B82" s="15" t="s">
        <v>224</v>
      </c>
      <c r="C82" s="138">
        <v>103152.92070800001</v>
      </c>
      <c r="D82" s="138">
        <v>87855.703788000013</v>
      </c>
      <c r="E82" s="165">
        <f t="shared" si="2"/>
        <v>-0.14829649819904345</v>
      </c>
      <c r="F82" s="138">
        <v>2082.3665700000001</v>
      </c>
      <c r="G82" s="138">
        <v>612.02538199999992</v>
      </c>
      <c r="H82" s="176">
        <f t="shared" si="3"/>
        <v>-0.70609142942589598</v>
      </c>
    </row>
    <row r="83" spans="1:8" ht="9.75" customHeight="1" x14ac:dyDescent="0.25">
      <c r="A83" s="94" t="s">
        <v>165</v>
      </c>
      <c r="B83" s="15" t="s">
        <v>292</v>
      </c>
      <c r="C83" s="138">
        <v>90669.657098999989</v>
      </c>
      <c r="D83" s="138">
        <v>81136.731198999987</v>
      </c>
      <c r="E83" s="165">
        <f t="shared" si="2"/>
        <v>-0.10513909730121984</v>
      </c>
      <c r="F83" s="138">
        <v>6305.6303570000009</v>
      </c>
      <c r="G83" s="138">
        <v>10184.018665</v>
      </c>
      <c r="H83" s="176">
        <f t="shared" si="3"/>
        <v>0.61506750133149257</v>
      </c>
    </row>
    <row r="84" spans="1:8" ht="9.75" customHeight="1" x14ac:dyDescent="0.25">
      <c r="A84" s="94" t="s">
        <v>117</v>
      </c>
      <c r="B84" s="15" t="s">
        <v>248</v>
      </c>
      <c r="C84" s="138">
        <v>72236.319594999994</v>
      </c>
      <c r="D84" s="138">
        <v>76194.254692000002</v>
      </c>
      <c r="E84" s="165">
        <f t="shared" si="2"/>
        <v>5.4791483275872244E-2</v>
      </c>
      <c r="F84" s="138">
        <v>5728.2693759999984</v>
      </c>
      <c r="G84" s="138">
        <v>5196.2200910000001</v>
      </c>
      <c r="H84" s="176">
        <f t="shared" si="3"/>
        <v>-9.2881331179911042E-2</v>
      </c>
    </row>
    <row r="85" spans="1:8" ht="9.75" customHeight="1" x14ac:dyDescent="0.25">
      <c r="A85" s="94" t="s">
        <v>159</v>
      </c>
      <c r="B85" s="15" t="s">
        <v>244</v>
      </c>
      <c r="C85" s="138">
        <v>54239.460155000008</v>
      </c>
      <c r="D85" s="138">
        <v>74591.020212999996</v>
      </c>
      <c r="E85" s="165">
        <f t="shared" si="2"/>
        <v>0.37521686240684127</v>
      </c>
      <c r="F85" s="138">
        <v>5099.3248020000001</v>
      </c>
      <c r="G85" s="138">
        <v>4282.9822809999996</v>
      </c>
      <c r="H85" s="176">
        <f t="shared" si="3"/>
        <v>-0.16008835536026722</v>
      </c>
    </row>
    <row r="86" spans="1:8" ht="9.75" customHeight="1" x14ac:dyDescent="0.25">
      <c r="A86" s="94" t="s">
        <v>156</v>
      </c>
      <c r="B86" s="15" t="s">
        <v>214</v>
      </c>
      <c r="C86" s="138">
        <v>66193.741056999992</v>
      </c>
      <c r="D86" s="138">
        <v>71283.067426000009</v>
      </c>
      <c r="E86" s="165">
        <f t="shared" si="2"/>
        <v>7.6885311023855873E-2</v>
      </c>
      <c r="F86" s="138">
        <v>4769.0434080000005</v>
      </c>
      <c r="G86" s="138">
        <v>4327.0808999999999</v>
      </c>
      <c r="H86" s="176">
        <f t="shared" si="3"/>
        <v>-9.2673198834511528E-2</v>
      </c>
    </row>
    <row r="87" spans="1:8" ht="9.75" customHeight="1" x14ac:dyDescent="0.25">
      <c r="A87" s="94" t="s">
        <v>199</v>
      </c>
      <c r="B87" s="15" t="s">
        <v>277</v>
      </c>
      <c r="C87" s="138">
        <v>2.5471629999999998</v>
      </c>
      <c r="D87" s="138">
        <v>54641.335355000003</v>
      </c>
      <c r="E87" s="278">
        <f t="shared" si="2"/>
        <v>21450.840873552264</v>
      </c>
      <c r="F87" s="138">
        <v>2.5471629999999998</v>
      </c>
      <c r="G87" s="138" t="s">
        <v>365</v>
      </c>
      <c r="H87" s="138" t="s">
        <v>365</v>
      </c>
    </row>
    <row r="88" spans="1:8" ht="9.75" customHeight="1" x14ac:dyDescent="0.25">
      <c r="A88" s="94" t="s">
        <v>116</v>
      </c>
      <c r="B88" s="15" t="s">
        <v>233</v>
      </c>
      <c r="C88" s="138">
        <v>46378.531508000007</v>
      </c>
      <c r="D88" s="138">
        <v>53140.667151000001</v>
      </c>
      <c r="E88" s="165">
        <f t="shared" si="2"/>
        <v>0.14580314259914773</v>
      </c>
      <c r="F88" s="138">
        <v>3615.0452650000007</v>
      </c>
      <c r="G88" s="138">
        <v>4776.6857190000001</v>
      </c>
      <c r="H88" s="176">
        <f t="shared" si="3"/>
        <v>0.32133496784859727</v>
      </c>
    </row>
    <row r="89" spans="1:8" ht="9.75" customHeight="1" x14ac:dyDescent="0.25">
      <c r="A89" s="94" t="s">
        <v>171</v>
      </c>
      <c r="B89" s="15" t="s">
        <v>356</v>
      </c>
      <c r="C89" s="138">
        <v>53549.293495000005</v>
      </c>
      <c r="D89" s="138">
        <v>51626.431662000003</v>
      </c>
      <c r="E89" s="165">
        <f t="shared" si="2"/>
        <v>-3.5908257747220174E-2</v>
      </c>
      <c r="F89" s="138">
        <v>5858.753976</v>
      </c>
      <c r="G89" s="138">
        <v>4041.0471820000002</v>
      </c>
      <c r="H89" s="176">
        <f t="shared" si="3"/>
        <v>-0.31025484282939952</v>
      </c>
    </row>
    <row r="90" spans="1:8" ht="9.75" customHeight="1" x14ac:dyDescent="0.25">
      <c r="A90" s="94" t="s">
        <v>158</v>
      </c>
      <c r="B90" s="15" t="s">
        <v>213</v>
      </c>
      <c r="C90" s="138">
        <v>47322.502171</v>
      </c>
      <c r="D90" s="138">
        <v>51026.035823999999</v>
      </c>
      <c r="E90" s="165">
        <f t="shared" si="2"/>
        <v>7.8261577116469194E-2</v>
      </c>
      <c r="F90" s="138">
        <v>3075.4199650000005</v>
      </c>
      <c r="G90" s="138">
        <v>2856.7460039999996</v>
      </c>
      <c r="H90" s="176">
        <f t="shared" si="3"/>
        <v>-7.1103772326587267E-2</v>
      </c>
    </row>
    <row r="91" spans="1:8" ht="9.75" customHeight="1" x14ac:dyDescent="0.25">
      <c r="A91" s="94" t="s">
        <v>173</v>
      </c>
      <c r="B91" s="15" t="s">
        <v>236</v>
      </c>
      <c r="C91" s="138">
        <v>47708.432641000007</v>
      </c>
      <c r="D91" s="138">
        <v>50756.231672000002</v>
      </c>
      <c r="E91" s="165">
        <f t="shared" si="2"/>
        <v>6.3883864178358118E-2</v>
      </c>
      <c r="F91" s="138">
        <v>4549.196519000001</v>
      </c>
      <c r="G91" s="138">
        <v>4744.3689789999999</v>
      </c>
      <c r="H91" s="176">
        <f t="shared" si="3"/>
        <v>4.2902622294914927E-2</v>
      </c>
    </row>
    <row r="92" spans="1:8" ht="9.75" customHeight="1" x14ac:dyDescent="0.25">
      <c r="A92" s="94" t="s">
        <v>113</v>
      </c>
      <c r="B92" s="15" t="s">
        <v>234</v>
      </c>
      <c r="C92" s="138">
        <v>61950.535806000007</v>
      </c>
      <c r="D92" s="138">
        <v>50058.219848000001</v>
      </c>
      <c r="E92" s="165">
        <f t="shared" si="2"/>
        <v>-0.19196469898567392</v>
      </c>
      <c r="F92" s="138">
        <v>4595.3238959999999</v>
      </c>
      <c r="G92" s="138">
        <v>3920.1942649999992</v>
      </c>
      <c r="H92" s="176">
        <f t="shared" si="3"/>
        <v>-0.14691665838564005</v>
      </c>
    </row>
    <row r="93" spans="1:8" ht="9.75" customHeight="1" x14ac:dyDescent="0.25">
      <c r="A93" s="94" t="s">
        <v>160</v>
      </c>
      <c r="B93" s="15" t="s">
        <v>251</v>
      </c>
      <c r="C93" s="138">
        <v>48212.684748</v>
      </c>
      <c r="D93" s="138">
        <v>49850.3315</v>
      </c>
      <c r="E93" s="165">
        <f t="shared" si="2"/>
        <v>3.3967134594551585E-2</v>
      </c>
      <c r="F93" s="138">
        <v>2925.7595039999997</v>
      </c>
      <c r="G93" s="138">
        <v>2501.4434639999999</v>
      </c>
      <c r="H93" s="176">
        <f t="shared" si="3"/>
        <v>-0.14502765501398496</v>
      </c>
    </row>
    <row r="94" spans="1:8" ht="9.75" customHeight="1" x14ac:dyDescent="0.25">
      <c r="A94" s="94" t="s">
        <v>163</v>
      </c>
      <c r="B94" s="15" t="s">
        <v>254</v>
      </c>
      <c r="C94" s="138">
        <v>37508.698968000004</v>
      </c>
      <c r="D94" s="138">
        <v>48970.225946000006</v>
      </c>
      <c r="E94" s="165">
        <f t="shared" si="2"/>
        <v>0.30556983562075124</v>
      </c>
      <c r="F94" s="138">
        <v>6559.322975</v>
      </c>
      <c r="G94" s="138">
        <v>4830.6211199999998</v>
      </c>
      <c r="H94" s="176">
        <f t="shared" si="3"/>
        <v>-0.26354882380220046</v>
      </c>
    </row>
    <row r="95" spans="1:8" ht="9.75" customHeight="1" x14ac:dyDescent="0.25">
      <c r="A95" s="94" t="s">
        <v>162</v>
      </c>
      <c r="B95" s="15" t="s">
        <v>357</v>
      </c>
      <c r="C95" s="138">
        <v>44675.651597999997</v>
      </c>
      <c r="D95" s="138">
        <v>44875.375302</v>
      </c>
      <c r="E95" s="165">
        <f t="shared" si="2"/>
        <v>4.4705269393081615E-3</v>
      </c>
      <c r="F95" s="138">
        <v>4177.1509050000004</v>
      </c>
      <c r="G95" s="138">
        <v>3642.4528319999999</v>
      </c>
      <c r="H95" s="176">
        <f t="shared" si="3"/>
        <v>-0.12800544801002356</v>
      </c>
    </row>
    <row r="96" spans="1:8" ht="9.75" customHeight="1" x14ac:dyDescent="0.25">
      <c r="A96" s="94" t="s">
        <v>188</v>
      </c>
      <c r="B96" s="15" t="s">
        <v>243</v>
      </c>
      <c r="C96" s="138">
        <v>42000.688082000008</v>
      </c>
      <c r="D96" s="138">
        <v>43059.946962000002</v>
      </c>
      <c r="E96" s="165">
        <f t="shared" si="2"/>
        <v>2.5220036346355723E-2</v>
      </c>
      <c r="F96" s="138">
        <v>3677.8919189999992</v>
      </c>
      <c r="G96" s="138">
        <v>3913.6783869999999</v>
      </c>
      <c r="H96" s="176">
        <f t="shared" si="3"/>
        <v>6.4109134578405502E-2</v>
      </c>
    </row>
    <row r="97" spans="1:8" ht="9.75" customHeight="1" x14ac:dyDescent="0.25">
      <c r="A97" s="94" t="s">
        <v>193</v>
      </c>
      <c r="B97" s="15" t="s">
        <v>240</v>
      </c>
      <c r="C97" s="138">
        <v>31582.413110999998</v>
      </c>
      <c r="D97" s="138">
        <v>42242.577512999997</v>
      </c>
      <c r="E97" s="165">
        <f t="shared" si="2"/>
        <v>0.33753482878378027</v>
      </c>
      <c r="F97" s="138">
        <v>1964.798354</v>
      </c>
      <c r="G97" s="138">
        <v>1941.865382</v>
      </c>
      <c r="H97" s="176">
        <f t="shared" si="3"/>
        <v>-1.1671921423036857E-2</v>
      </c>
    </row>
    <row r="98" spans="1:8" ht="9.75" customHeight="1" x14ac:dyDescent="0.25">
      <c r="A98" s="94" t="s">
        <v>157</v>
      </c>
      <c r="B98" s="15" t="s">
        <v>288</v>
      </c>
      <c r="C98" s="138">
        <v>42317.355189999995</v>
      </c>
      <c r="D98" s="138">
        <v>41879.736556999997</v>
      </c>
      <c r="E98" s="165">
        <f t="shared" si="2"/>
        <v>-1.0341351226586415E-2</v>
      </c>
      <c r="F98" s="138">
        <v>6353.9229269999996</v>
      </c>
      <c r="G98" s="138">
        <v>188.36102299999999</v>
      </c>
      <c r="H98" s="176">
        <f t="shared" si="3"/>
        <v>-0.97035516087241325</v>
      </c>
    </row>
    <row r="99" spans="1:8" ht="9.75" customHeight="1" x14ac:dyDescent="0.25">
      <c r="A99" s="94" t="s">
        <v>109</v>
      </c>
      <c r="B99" s="15" t="s">
        <v>353</v>
      </c>
      <c r="C99" s="138">
        <v>38128.032335000011</v>
      </c>
      <c r="D99" s="138">
        <v>40496.841922</v>
      </c>
      <c r="E99" s="165">
        <f t="shared" si="2"/>
        <v>6.212776904371009E-2</v>
      </c>
      <c r="F99" s="138">
        <v>5122.3790650000001</v>
      </c>
      <c r="G99" s="138">
        <v>4651.0757329999997</v>
      </c>
      <c r="H99" s="176">
        <f t="shared" si="3"/>
        <v>-9.2008679174156449E-2</v>
      </c>
    </row>
    <row r="100" spans="1:8" ht="9.75" customHeight="1" x14ac:dyDescent="0.25">
      <c r="A100" s="94" t="s">
        <v>192</v>
      </c>
      <c r="B100" s="15" t="s">
        <v>252</v>
      </c>
      <c r="C100" s="138">
        <v>17421.320577000002</v>
      </c>
      <c r="D100" s="138">
        <v>39940.011298999998</v>
      </c>
      <c r="E100" s="165">
        <f t="shared" si="2"/>
        <v>1.2925937860146863</v>
      </c>
      <c r="F100" s="138">
        <v>921.71277399999997</v>
      </c>
      <c r="G100" s="138">
        <v>203.3826</v>
      </c>
      <c r="H100" s="176">
        <f t="shared" si="3"/>
        <v>-0.77934275651039209</v>
      </c>
    </row>
    <row r="101" spans="1:8" ht="9.75" customHeight="1" x14ac:dyDescent="0.25">
      <c r="A101" s="94" t="s">
        <v>136</v>
      </c>
      <c r="B101" s="15" t="s">
        <v>237</v>
      </c>
      <c r="C101" s="138">
        <v>35225.242450999998</v>
      </c>
      <c r="D101" s="138">
        <v>39875.368850999992</v>
      </c>
      <c r="E101" s="165">
        <f t="shared" si="2"/>
        <v>0.13201119641599468</v>
      </c>
      <c r="F101" s="138">
        <v>2987.7218499999994</v>
      </c>
      <c r="G101" s="138">
        <v>1665.977322</v>
      </c>
      <c r="H101" s="176">
        <f t="shared" si="3"/>
        <v>-0.44239209483305808</v>
      </c>
    </row>
    <row r="102" spans="1:8" ht="9.75" customHeight="1" x14ac:dyDescent="0.25">
      <c r="A102" s="94" t="s">
        <v>164</v>
      </c>
      <c r="B102" s="15" t="s">
        <v>239</v>
      </c>
      <c r="C102" s="138">
        <v>40506.155601000006</v>
      </c>
      <c r="D102" s="138">
        <v>38257.143308999999</v>
      </c>
      <c r="E102" s="165">
        <f t="shared" si="2"/>
        <v>-5.5522728795928566E-2</v>
      </c>
      <c r="F102" s="138">
        <v>6955.2480089999999</v>
      </c>
      <c r="G102" s="138">
        <v>5819.8528850000002</v>
      </c>
      <c r="H102" s="176">
        <f t="shared" si="3"/>
        <v>-0.16324293864587047</v>
      </c>
    </row>
    <row r="103" spans="1:8" ht="9.75" customHeight="1" x14ac:dyDescent="0.25">
      <c r="A103" s="94" t="s">
        <v>166</v>
      </c>
      <c r="B103" s="15" t="s">
        <v>358</v>
      </c>
      <c r="C103" s="138">
        <v>38599.774811999989</v>
      </c>
      <c r="D103" s="138">
        <v>37472.750271000012</v>
      </c>
      <c r="E103" s="165">
        <f t="shared" si="2"/>
        <v>-2.9197697304949144E-2</v>
      </c>
      <c r="F103" s="138">
        <v>3009.2481920000023</v>
      </c>
      <c r="G103" s="138">
        <v>3641.7778639999997</v>
      </c>
      <c r="H103" s="176">
        <f t="shared" si="3"/>
        <v>0.21019524866096417</v>
      </c>
    </row>
    <row r="104" spans="1:8" ht="9.75" customHeight="1" x14ac:dyDescent="0.25">
      <c r="A104" s="94" t="s">
        <v>137</v>
      </c>
      <c r="B104" s="15" t="s">
        <v>359</v>
      </c>
      <c r="C104" s="138">
        <v>27061.669657000002</v>
      </c>
      <c r="D104" s="138">
        <v>36642.372114999998</v>
      </c>
      <c r="E104" s="165">
        <f t="shared" si="2"/>
        <v>0.3540322005047376</v>
      </c>
      <c r="F104" s="138">
        <v>1743.2257060000002</v>
      </c>
      <c r="G104" s="138">
        <v>4567.9026399999993</v>
      </c>
      <c r="H104" s="176">
        <f t="shared" si="3"/>
        <v>1.6203736121362584</v>
      </c>
    </row>
    <row r="105" spans="1:8" ht="9.75" customHeight="1" x14ac:dyDescent="0.25">
      <c r="A105" s="94" t="s">
        <v>187</v>
      </c>
      <c r="B105" s="15" t="s">
        <v>242</v>
      </c>
      <c r="C105" s="138">
        <v>35079.417982999992</v>
      </c>
      <c r="D105" s="138">
        <v>36111.102385999999</v>
      </c>
      <c r="E105" s="165">
        <f t="shared" si="2"/>
        <v>2.9409963514787307E-2</v>
      </c>
      <c r="F105" s="138">
        <v>2987.541432</v>
      </c>
      <c r="G105" s="138">
        <v>3987.6039259999998</v>
      </c>
      <c r="H105" s="176">
        <f t="shared" si="3"/>
        <v>0.33474430958117662</v>
      </c>
    </row>
    <row r="106" spans="1:8" ht="9.75" customHeight="1" x14ac:dyDescent="0.25">
      <c r="A106" s="94" t="s">
        <v>155</v>
      </c>
      <c r="B106" s="15" t="s">
        <v>293</v>
      </c>
      <c r="C106" s="138">
        <v>35645.562424999996</v>
      </c>
      <c r="D106" s="138">
        <v>35781.102580999999</v>
      </c>
      <c r="E106" s="165">
        <f>IFERROR(((D106/C106-1)),"")</f>
        <v>3.8024412235095895E-3</v>
      </c>
      <c r="F106" s="138">
        <v>3376.2724170000001</v>
      </c>
      <c r="G106" s="138">
        <v>1873.1250999999997</v>
      </c>
      <c r="H106" s="176">
        <f t="shared" si="3"/>
        <v>-0.445209133431131</v>
      </c>
    </row>
    <row r="107" spans="1:8" ht="9.75" customHeight="1" x14ac:dyDescent="0.25">
      <c r="A107" s="94" t="s">
        <v>197</v>
      </c>
      <c r="B107" s="15" t="s">
        <v>245</v>
      </c>
      <c r="C107" s="138">
        <v>28139.362985</v>
      </c>
      <c r="D107" s="138">
        <v>35587.079232000004</v>
      </c>
      <c r="E107" s="165">
        <f t="shared" si="2"/>
        <v>0.2646725247821029</v>
      </c>
      <c r="F107" s="138">
        <v>48.042245000000001</v>
      </c>
      <c r="G107" s="138">
        <v>9086.0409020000006</v>
      </c>
      <c r="H107" s="176">
        <f t="shared" si="3"/>
        <v>188.12606815106165</v>
      </c>
    </row>
    <row r="108" spans="1:8" ht="9.75" customHeight="1" x14ac:dyDescent="0.25">
      <c r="A108" s="94" t="s">
        <v>172</v>
      </c>
      <c r="B108" s="15" t="s">
        <v>256</v>
      </c>
      <c r="C108" s="138">
        <v>27377.629998999997</v>
      </c>
      <c r="D108" s="138">
        <v>34978.584565000005</v>
      </c>
      <c r="E108" s="165">
        <f t="shared" si="2"/>
        <v>0.27763376765182524</v>
      </c>
      <c r="F108" s="138">
        <v>1665.43841</v>
      </c>
      <c r="G108" s="138">
        <v>1713.91338</v>
      </c>
      <c r="H108" s="176">
        <f t="shared" si="3"/>
        <v>2.9106432101563051E-2</v>
      </c>
    </row>
    <row r="109" spans="1:8" ht="9.75" customHeight="1" x14ac:dyDescent="0.25">
      <c r="A109" s="94" t="s">
        <v>161</v>
      </c>
      <c r="B109" s="15" t="s">
        <v>287</v>
      </c>
      <c r="C109" s="138">
        <v>18831.210114999998</v>
      </c>
      <c r="D109" s="138">
        <v>34346.939020999998</v>
      </c>
      <c r="E109" s="165">
        <f t="shared" si="2"/>
        <v>0.82393690109383622</v>
      </c>
      <c r="F109" s="138">
        <v>2907.0940919999998</v>
      </c>
      <c r="G109" s="138">
        <v>3723.2389680000001</v>
      </c>
      <c r="H109" s="176">
        <f t="shared" si="3"/>
        <v>0.28074250442940274</v>
      </c>
    </row>
    <row r="110" spans="1:8" ht="9.75" customHeight="1" x14ac:dyDescent="0.25">
      <c r="A110" s="94" t="s">
        <v>169</v>
      </c>
      <c r="B110" s="15" t="s">
        <v>249</v>
      </c>
      <c r="C110" s="138">
        <v>20680.931622</v>
      </c>
      <c r="D110" s="138">
        <v>33324.848035000003</v>
      </c>
      <c r="E110" s="165">
        <f t="shared" si="2"/>
        <v>0.6113804080058769</v>
      </c>
      <c r="F110" s="138">
        <v>1874.3768789999999</v>
      </c>
      <c r="G110" s="138">
        <v>3601.2446929999996</v>
      </c>
      <c r="H110" s="176">
        <f t="shared" si="3"/>
        <v>0.92130234498053665</v>
      </c>
    </row>
    <row r="111" spans="1:8" ht="9.75" customHeight="1" x14ac:dyDescent="0.25">
      <c r="A111" s="94" t="s">
        <v>65</v>
      </c>
      <c r="B111" s="15" t="s">
        <v>333</v>
      </c>
      <c r="C111" s="138">
        <v>56268.793307</v>
      </c>
      <c r="D111" s="138">
        <v>30143.523835</v>
      </c>
      <c r="E111" s="165">
        <f t="shared" si="2"/>
        <v>-0.46429411289241107</v>
      </c>
      <c r="F111" s="138">
        <v>4547.3182909999996</v>
      </c>
      <c r="G111" s="138">
        <v>2542.8316340000001</v>
      </c>
      <c r="H111" s="176">
        <f t="shared" si="3"/>
        <v>-0.44080632335925474</v>
      </c>
    </row>
    <row r="112" spans="1:8" ht="9.75" customHeight="1" x14ac:dyDescent="0.25">
      <c r="A112" s="94" t="s">
        <v>174</v>
      </c>
      <c r="B112" s="15" t="s">
        <v>360</v>
      </c>
      <c r="C112" s="138">
        <v>29161.080494000002</v>
      </c>
      <c r="D112" s="138">
        <v>29699.695736000005</v>
      </c>
      <c r="E112" s="165">
        <f t="shared" si="2"/>
        <v>1.8470345847124037E-2</v>
      </c>
      <c r="F112" s="138">
        <v>2513.0952950000001</v>
      </c>
      <c r="G112" s="138">
        <v>3381.6500509999996</v>
      </c>
      <c r="H112" s="176">
        <f t="shared" si="3"/>
        <v>0.34561154832769669</v>
      </c>
    </row>
    <row r="113" spans="1:8" ht="9.75" customHeight="1" x14ac:dyDescent="0.25">
      <c r="A113" s="94" t="s">
        <v>186</v>
      </c>
      <c r="B113" s="15" t="s">
        <v>238</v>
      </c>
      <c r="C113" s="138">
        <v>24715.662094000003</v>
      </c>
      <c r="D113" s="138">
        <v>28936.060642</v>
      </c>
      <c r="E113" s="165">
        <f t="shared" si="2"/>
        <v>0.17075806150564521</v>
      </c>
      <c r="F113" s="138">
        <v>859.31142999999997</v>
      </c>
      <c r="G113" s="138">
        <v>2299.3690940000001</v>
      </c>
      <c r="H113" s="176">
        <f t="shared" si="3"/>
        <v>1.6758274284795678</v>
      </c>
    </row>
    <row r="114" spans="1:8" ht="9.75" customHeight="1" x14ac:dyDescent="0.25">
      <c r="A114" s="94" t="s">
        <v>111</v>
      </c>
      <c r="B114" s="15" t="s">
        <v>338</v>
      </c>
      <c r="C114" s="138">
        <v>15280.312204999998</v>
      </c>
      <c r="D114" s="138">
        <v>28596.875282000001</v>
      </c>
      <c r="E114" s="165">
        <f t="shared" si="2"/>
        <v>0.87148501276319323</v>
      </c>
      <c r="F114" s="138">
        <v>2146.1631050000005</v>
      </c>
      <c r="G114" s="138">
        <v>3002.9461480000004</v>
      </c>
      <c r="H114" s="176">
        <f t="shared" si="3"/>
        <v>0.39921618305892914</v>
      </c>
    </row>
    <row r="115" spans="1:8" ht="9.75" customHeight="1" x14ac:dyDescent="0.25">
      <c r="A115" s="94" t="s">
        <v>191</v>
      </c>
      <c r="B115" s="15" t="s">
        <v>294</v>
      </c>
      <c r="C115" s="138">
        <v>25445.572462999997</v>
      </c>
      <c r="D115" s="138">
        <v>28033.550431000003</v>
      </c>
      <c r="E115" s="165">
        <f t="shared" si="2"/>
        <v>0.10170641559599991</v>
      </c>
      <c r="F115" s="138">
        <v>3308.2889880000002</v>
      </c>
      <c r="G115" s="138">
        <v>3097.2737460000008</v>
      </c>
      <c r="H115" s="176">
        <f t="shared" si="3"/>
        <v>-6.378379965154346E-2</v>
      </c>
    </row>
    <row r="116" spans="1:8" ht="9.75" customHeight="1" x14ac:dyDescent="0.25">
      <c r="A116" s="94" t="s">
        <v>189</v>
      </c>
      <c r="B116" s="15" t="s">
        <v>216</v>
      </c>
      <c r="C116" s="138">
        <v>22515.474458000004</v>
      </c>
      <c r="D116" s="138">
        <v>27752.904971000004</v>
      </c>
      <c r="E116" s="165">
        <f t="shared" si="2"/>
        <v>0.23261470784325766</v>
      </c>
      <c r="F116" s="138">
        <v>2668.728255</v>
      </c>
      <c r="G116" s="138">
        <v>5041.2133189999986</v>
      </c>
      <c r="H116" s="176">
        <f t="shared" si="3"/>
        <v>0.88899462114774153</v>
      </c>
    </row>
    <row r="117" spans="1:8" ht="9.75" customHeight="1" x14ac:dyDescent="0.25">
      <c r="A117" s="94" t="s">
        <v>170</v>
      </c>
      <c r="B117" s="15" t="s">
        <v>361</v>
      </c>
      <c r="C117" s="138">
        <v>22830.851839000003</v>
      </c>
      <c r="D117" s="138">
        <v>27256.812088000002</v>
      </c>
      <c r="E117" s="165">
        <f t="shared" si="2"/>
        <v>0.19385874343240705</v>
      </c>
      <c r="F117" s="138">
        <v>5253.5155329999998</v>
      </c>
      <c r="G117" s="138">
        <v>4625.2192680000007</v>
      </c>
      <c r="H117" s="176">
        <f t="shared" si="3"/>
        <v>-0.11959539494141613</v>
      </c>
    </row>
    <row r="118" spans="1:8" ht="9.75" customHeight="1" x14ac:dyDescent="0.25">
      <c r="A118" s="94" t="s">
        <v>167</v>
      </c>
      <c r="B118" s="15" t="s">
        <v>215</v>
      </c>
      <c r="C118" s="138">
        <v>19702.341970000001</v>
      </c>
      <c r="D118" s="138">
        <v>26549.063754999999</v>
      </c>
      <c r="E118" s="165">
        <f t="shared" si="2"/>
        <v>0.34750801683501575</v>
      </c>
      <c r="F118" s="138">
        <v>1282.3981700000002</v>
      </c>
      <c r="G118" s="138">
        <v>2393.1655899999996</v>
      </c>
      <c r="H118" s="176">
        <f t="shared" si="3"/>
        <v>0.86616422729299369</v>
      </c>
    </row>
    <row r="119" spans="1:8" ht="9.9499999999999993" customHeight="1" x14ac:dyDescent="0.25">
      <c r="A119" s="152"/>
      <c r="B119" s="152" t="s">
        <v>18</v>
      </c>
      <c r="C119" s="139">
        <v>1684889.9362419962</v>
      </c>
      <c r="D119" s="139">
        <v>1743610.129185003</v>
      </c>
      <c r="E119" s="169">
        <f t="shared" si="2"/>
        <v>3.4851055656476282E-2</v>
      </c>
      <c r="F119" s="139">
        <v>147728.90793799996</v>
      </c>
      <c r="G119" s="139">
        <v>153416.74558399987</v>
      </c>
      <c r="H119" s="177">
        <f t="shared" si="3"/>
        <v>3.8501859422036988E-2</v>
      </c>
    </row>
    <row r="120" spans="1:8" ht="8.1" customHeight="1" x14ac:dyDescent="0.25">
      <c r="A120" s="8" t="s">
        <v>44</v>
      </c>
      <c r="B120" s="37"/>
      <c r="C120" s="37"/>
      <c r="D120" s="37"/>
      <c r="E120" s="37"/>
    </row>
    <row r="121" spans="1:8" ht="8.1" customHeight="1" x14ac:dyDescent="0.25">
      <c r="A121" s="11" t="s">
        <v>20</v>
      </c>
      <c r="B121" s="37"/>
      <c r="C121" s="37"/>
      <c r="D121" s="37"/>
      <c r="E121" s="37"/>
    </row>
    <row r="122" spans="1:8" ht="8.1" customHeight="1" x14ac:dyDescent="0.25">
      <c r="A122" s="223" t="s">
        <v>322</v>
      </c>
      <c r="B122" s="40"/>
      <c r="C122" s="40"/>
      <c r="D122" s="40"/>
      <c r="E122" s="40"/>
      <c r="F122" s="40"/>
      <c r="G122" s="40"/>
    </row>
    <row r="123" spans="1:8" ht="8.1" customHeight="1" x14ac:dyDescent="0.25">
      <c r="A123" s="235" t="s">
        <v>323</v>
      </c>
    </row>
  </sheetData>
  <mergeCells count="10">
    <mergeCell ref="F65:G65"/>
    <mergeCell ref="A65:A66"/>
    <mergeCell ref="B65:B66"/>
    <mergeCell ref="A67:B67"/>
    <mergeCell ref="A2:B2"/>
    <mergeCell ref="A4:A5"/>
    <mergeCell ref="B4:B5"/>
    <mergeCell ref="F4:G4"/>
    <mergeCell ref="C4:D4"/>
    <mergeCell ref="C65:D65"/>
  </mergeCells>
  <phoneticPr fontId="11" type="noConversion"/>
  <conditionalFormatting sqref="C7:D57 F7:H57">
    <cfRule type="containsBlanks" dxfId="67" priority="10">
      <formula>LEN(TRIM(C7))=0</formula>
    </cfRule>
  </conditionalFormatting>
  <conditionalFormatting sqref="C69:D119 F69:H86 F88:H119 F87">
    <cfRule type="containsBlanks" dxfId="66" priority="8">
      <formula>LEN(TRIM(C69))=0</formula>
    </cfRule>
  </conditionalFormatting>
  <conditionalFormatting sqref="E7:E57">
    <cfRule type="containsBlanks" dxfId="65" priority="6">
      <formula>LEN(TRIM(E7))=0</formula>
    </cfRule>
  </conditionalFormatting>
  <conditionalFormatting sqref="E69:E119">
    <cfRule type="containsBlanks" dxfId="64" priority="5">
      <formula>LEN(TRIM(E69))=0</formula>
    </cfRule>
  </conditionalFormatting>
  <conditionalFormatting sqref="G87:H87">
    <cfRule type="containsBlanks" dxfId="63" priority="4">
      <formula>LEN(TRIM(G87))=0</formula>
    </cfRule>
  </conditionalFormatting>
  <pageMargins left="0.75" right="0.75" top="1" bottom="1" header="0" footer="0"/>
  <pageSetup paperSize="9" orientation="portrait" r:id="rId1"/>
  <ignoredErrors>
    <ignoredError sqref="A3 B2:B3" numberStoredAsText="1"/>
    <ignoredError sqref="E67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 codeName="Hoja13">
    <tabColor rgb="FFFFDDDD"/>
  </sheetPr>
  <dimension ref="A1:J62"/>
  <sheetViews>
    <sheetView showGridLines="0" topLeftCell="A25" zoomScale="130" zoomScaleNormal="130" zoomScalePageLayoutView="150" workbookViewId="0">
      <selection activeCell="C11" sqref="C11:G15"/>
    </sheetView>
  </sheetViews>
  <sheetFormatPr baseColWidth="10" defaultColWidth="11.42578125" defaultRowHeight="13.5" x14ac:dyDescent="0.2"/>
  <cols>
    <col min="1" max="1" width="8.85546875" style="15" customWidth="1"/>
    <col min="2" max="2" width="37.28515625" style="15" customWidth="1"/>
    <col min="3" max="7" width="9.7109375" style="15" customWidth="1"/>
    <col min="8" max="16384" width="11.42578125" style="15"/>
  </cols>
  <sheetData>
    <row r="1" spans="1:9" ht="15" customHeight="1" x14ac:dyDescent="0.25">
      <c r="A1" s="81" t="s">
        <v>303</v>
      </c>
      <c r="B1" s="81"/>
      <c r="C1" s="81"/>
      <c r="D1" s="81"/>
      <c r="E1" s="81"/>
      <c r="F1" s="81"/>
      <c r="G1" s="81"/>
    </row>
    <row r="2" spans="1:9" ht="11.25" customHeight="1" x14ac:dyDescent="0.25">
      <c r="A2" s="261" t="s">
        <v>302</v>
      </c>
      <c r="B2" s="261"/>
      <c r="C2" s="261"/>
      <c r="D2" s="261"/>
      <c r="E2" s="261"/>
      <c r="F2" s="81"/>
      <c r="G2" s="81"/>
    </row>
    <row r="3" spans="1:9" ht="3" customHeight="1" x14ac:dyDescent="0.25">
      <c r="A3" s="46"/>
    </row>
    <row r="4" spans="1:9" s="38" customFormat="1" ht="15" customHeight="1" x14ac:dyDescent="0.25">
      <c r="A4" s="259" t="s">
        <v>31</v>
      </c>
      <c r="B4" s="259" t="s">
        <v>4</v>
      </c>
      <c r="C4" s="257" t="s">
        <v>349</v>
      </c>
      <c r="D4" s="258"/>
      <c r="E4" s="265" t="s">
        <v>291</v>
      </c>
      <c r="F4" s="208" t="s">
        <v>273</v>
      </c>
      <c r="G4" s="263" t="s">
        <v>274</v>
      </c>
    </row>
    <row r="5" spans="1:9" s="38" customFormat="1" ht="15" customHeight="1" x14ac:dyDescent="0.25">
      <c r="A5" s="260"/>
      <c r="B5" s="260"/>
      <c r="C5" s="185">
        <v>2024</v>
      </c>
      <c r="D5" s="186" t="s">
        <v>280</v>
      </c>
      <c r="E5" s="266"/>
      <c r="F5" s="209">
        <v>2024</v>
      </c>
      <c r="G5" s="264"/>
    </row>
    <row r="6" spans="1:9" s="38" customFormat="1" ht="14.1" customHeight="1" x14ac:dyDescent="0.25">
      <c r="A6" s="262" t="s">
        <v>45</v>
      </c>
      <c r="B6" s="262"/>
      <c r="C6" s="189">
        <f>SUM(C8:C58)</f>
        <v>6862698.2762609981</v>
      </c>
      <c r="D6" s="189">
        <f>SUM(D8:D58)</f>
        <v>7419543.5616100039</v>
      </c>
      <c r="E6" s="190">
        <f>(D6/C6-1)</f>
        <v>8.1140866599834105E-2</v>
      </c>
      <c r="F6" s="190">
        <f>SUM(F7:F58)</f>
        <v>0.99999999999999989</v>
      </c>
      <c r="G6" s="210">
        <f>SUM(G7:G58)</f>
        <v>8.1140866599834354</v>
      </c>
    </row>
    <row r="7" spans="1:9" ht="3.95" customHeight="1" x14ac:dyDescent="0.2">
      <c r="A7" s="41"/>
      <c r="B7" s="41"/>
      <c r="C7" s="102"/>
      <c r="D7" s="102"/>
      <c r="E7" s="102"/>
      <c r="F7" s="102"/>
      <c r="G7" s="164"/>
    </row>
    <row r="8" spans="1:9" ht="10.5" customHeight="1" x14ac:dyDescent="0.2">
      <c r="A8" s="93" t="s">
        <v>145</v>
      </c>
      <c r="B8" s="13" t="s">
        <v>241</v>
      </c>
      <c r="C8" s="138">
        <v>964044.29675700061</v>
      </c>
      <c r="D8" s="138">
        <v>1152011.308107001</v>
      </c>
      <c r="E8" s="165">
        <v>0.19497756688392065</v>
      </c>
      <c r="F8" s="166">
        <v>0.14047598451060572</v>
      </c>
      <c r="G8" s="167">
        <v>2.7389665665501228</v>
      </c>
    </row>
    <row r="9" spans="1:9" ht="10.5" customHeight="1" x14ac:dyDescent="0.2">
      <c r="A9" s="93" t="s">
        <v>147</v>
      </c>
      <c r="B9" s="13" t="s">
        <v>362</v>
      </c>
      <c r="C9" s="138">
        <v>689210.85175399994</v>
      </c>
      <c r="D9" s="138">
        <v>632243.33381600014</v>
      </c>
      <c r="E9" s="165">
        <v>-8.2656153473238181E-2</v>
      </c>
      <c r="F9" s="166">
        <v>0.10042855215390621</v>
      </c>
      <c r="G9" s="167">
        <v>-0.83010378199283763</v>
      </c>
    </row>
    <row r="10" spans="1:9" ht="10.5" customHeight="1" x14ac:dyDescent="0.2">
      <c r="A10" s="93" t="s">
        <v>146</v>
      </c>
      <c r="B10" s="13" t="s">
        <v>198</v>
      </c>
      <c r="C10" s="138">
        <v>626102.1324830004</v>
      </c>
      <c r="D10" s="138">
        <v>594659.8581020002</v>
      </c>
      <c r="E10" s="165">
        <v>-5.0219082078999167E-2</v>
      </c>
      <c r="F10" s="166">
        <v>9.1232647462991687E-2</v>
      </c>
      <c r="G10" s="167">
        <v>-0.45816198112283746</v>
      </c>
    </row>
    <row r="11" spans="1:9" ht="10.5" customHeight="1" x14ac:dyDescent="0.2">
      <c r="A11" s="93" t="s">
        <v>148</v>
      </c>
      <c r="B11" s="13" t="s">
        <v>305</v>
      </c>
      <c r="C11" s="138">
        <v>440862.21151799982</v>
      </c>
      <c r="D11" s="138">
        <v>538926.05205599999</v>
      </c>
      <c r="E11" s="165">
        <v>0.22243648463392129</v>
      </c>
      <c r="F11" s="166">
        <v>6.4240360536175961E-2</v>
      </c>
      <c r="G11" s="167">
        <v>1.4289399969282668</v>
      </c>
    </row>
    <row r="12" spans="1:9" ht="10.5" customHeight="1" x14ac:dyDescent="0.2">
      <c r="A12" s="93" t="s">
        <v>152</v>
      </c>
      <c r="B12" s="13" t="s">
        <v>306</v>
      </c>
      <c r="C12" s="138">
        <v>140546.79307500002</v>
      </c>
      <c r="D12" s="138">
        <v>187563.40913699978</v>
      </c>
      <c r="E12" s="165">
        <v>0.33452642378620667</v>
      </c>
      <c r="F12" s="166">
        <v>2.0479815287985252E-2</v>
      </c>
      <c r="G12" s="167">
        <v>0.6851039368091788</v>
      </c>
    </row>
    <row r="13" spans="1:9" ht="10.5" customHeight="1" x14ac:dyDescent="0.2">
      <c r="A13" s="93" t="s">
        <v>154</v>
      </c>
      <c r="B13" s="13" t="s">
        <v>309</v>
      </c>
      <c r="C13" s="138">
        <v>113567.25131399998</v>
      </c>
      <c r="D13" s="138">
        <v>143169.17895700003</v>
      </c>
      <c r="E13" s="165">
        <v>0.26065549091396267</v>
      </c>
      <c r="F13" s="166">
        <v>1.6548483809472502E-2</v>
      </c>
      <c r="G13" s="167">
        <v>0.43134531712398183</v>
      </c>
    </row>
    <row r="14" spans="1:9" ht="10.5" customHeight="1" x14ac:dyDescent="0.2">
      <c r="A14" s="93" t="s">
        <v>150</v>
      </c>
      <c r="B14" s="13" t="s">
        <v>307</v>
      </c>
      <c r="C14" s="138">
        <v>126511.37790700009</v>
      </c>
      <c r="D14" s="138">
        <v>132101.64588699982</v>
      </c>
      <c r="E14" s="165">
        <v>4.4187867308734807E-2</v>
      </c>
      <c r="F14" s="166">
        <v>1.8434640838665466E-2</v>
      </c>
      <c r="G14" s="167">
        <v>8.1458746326313336E-2</v>
      </c>
    </row>
    <row r="15" spans="1:9" ht="10.5" customHeight="1" x14ac:dyDescent="0.2">
      <c r="A15" s="93" t="s">
        <v>35</v>
      </c>
      <c r="B15" s="13" t="s">
        <v>321</v>
      </c>
      <c r="C15" s="138">
        <v>108717.34154799988</v>
      </c>
      <c r="D15" s="138">
        <v>131302.53997399993</v>
      </c>
      <c r="E15" s="165">
        <v>0.20774237214058844</v>
      </c>
      <c r="F15" s="166">
        <v>1.5841777850567593E-2</v>
      </c>
      <c r="G15" s="167">
        <v>0.32910085096011443</v>
      </c>
    </row>
    <row r="16" spans="1:9" ht="10.5" customHeight="1" x14ac:dyDescent="0.2">
      <c r="A16" s="93" t="s">
        <v>151</v>
      </c>
      <c r="B16" s="13" t="s">
        <v>355</v>
      </c>
      <c r="C16" s="138">
        <v>106581.94309299998</v>
      </c>
      <c r="D16" s="138">
        <v>120452.646526</v>
      </c>
      <c r="E16" s="165">
        <v>0.13014121370349652</v>
      </c>
      <c r="F16" s="166">
        <v>1.5530617667059812E-2</v>
      </c>
      <c r="G16" s="167">
        <v>0.20211734327561293</v>
      </c>
      <c r="I16" s="220"/>
    </row>
    <row r="17" spans="1:10" ht="10.5" customHeight="1" x14ac:dyDescent="0.2">
      <c r="A17" s="93" t="s">
        <v>34</v>
      </c>
      <c r="B17" s="13" t="s">
        <v>308</v>
      </c>
      <c r="C17" s="138">
        <v>124076.73910399996</v>
      </c>
      <c r="D17" s="138">
        <v>111409.09831700001</v>
      </c>
      <c r="E17" s="165">
        <v>-0.10209521041959413</v>
      </c>
      <c r="F17" s="166">
        <v>1.8079876764099945E-2</v>
      </c>
      <c r="G17" s="167">
        <v>-0.18458688225911143</v>
      </c>
    </row>
    <row r="18" spans="1:10" ht="10.5" customHeight="1" x14ac:dyDescent="0.2">
      <c r="A18" s="93" t="s">
        <v>190</v>
      </c>
      <c r="B18" s="13" t="s">
        <v>250</v>
      </c>
      <c r="C18" s="138">
        <v>53799.978913000064</v>
      </c>
      <c r="D18" s="138">
        <v>107728.21377299995</v>
      </c>
      <c r="E18" s="165">
        <v>1.0023839404697021</v>
      </c>
      <c r="F18" s="166">
        <v>7.8394789843961917E-3</v>
      </c>
      <c r="G18" s="167">
        <v>0.78581678356084739</v>
      </c>
    </row>
    <row r="19" spans="1:10" ht="10.5" customHeight="1" x14ac:dyDescent="0.2">
      <c r="A19" s="93" t="s">
        <v>66</v>
      </c>
      <c r="B19" s="13" t="s">
        <v>231</v>
      </c>
      <c r="C19" s="138">
        <v>145148.04918500004</v>
      </c>
      <c r="D19" s="138">
        <v>91612.86154300005</v>
      </c>
      <c r="E19" s="165">
        <v>-0.36883160292265538</v>
      </c>
      <c r="F19" s="166">
        <v>2.1150288609815004E-2</v>
      </c>
      <c r="G19" s="167">
        <v>-0.78008948502348474</v>
      </c>
    </row>
    <row r="20" spans="1:10" ht="10.5" customHeight="1" x14ac:dyDescent="0.2">
      <c r="A20" s="93" t="s">
        <v>153</v>
      </c>
      <c r="B20" s="13" t="s">
        <v>310</v>
      </c>
      <c r="C20" s="138">
        <v>70321.540881000023</v>
      </c>
      <c r="D20" s="138">
        <v>89782.763292999967</v>
      </c>
      <c r="E20" s="165">
        <v>0.27674624543470605</v>
      </c>
      <c r="F20" s="166">
        <v>1.0246923010479966E-2</v>
      </c>
      <c r="G20" s="167">
        <v>0.28357974704088257</v>
      </c>
    </row>
    <row r="21" spans="1:10" ht="10.5" customHeight="1" x14ac:dyDescent="0.2">
      <c r="A21" s="93" t="s">
        <v>149</v>
      </c>
      <c r="B21" s="13" t="s">
        <v>224</v>
      </c>
      <c r="C21" s="138">
        <v>103152.92070800005</v>
      </c>
      <c r="D21" s="138">
        <v>87855.703788000013</v>
      </c>
      <c r="E21" s="165">
        <v>-0.14829649819904378</v>
      </c>
      <c r="F21" s="166">
        <v>1.5030956710543426E-2</v>
      </c>
      <c r="G21" s="167">
        <v>-0.22290382447550083</v>
      </c>
    </row>
    <row r="22" spans="1:10" ht="10.5" customHeight="1" x14ac:dyDescent="0.2">
      <c r="A22" s="93" t="s">
        <v>165</v>
      </c>
      <c r="B22" s="13" t="s">
        <v>292</v>
      </c>
      <c r="C22" s="138">
        <v>90669.657099000193</v>
      </c>
      <c r="D22" s="138">
        <v>81136.731199000002</v>
      </c>
      <c r="E22" s="165">
        <v>-0.10513909730122173</v>
      </c>
      <c r="F22" s="166">
        <v>1.3211954460046539E-2</v>
      </c>
      <c r="G22" s="167">
        <v>-0.13890929655141435</v>
      </c>
    </row>
    <row r="23" spans="1:10" ht="10.5" customHeight="1" x14ac:dyDescent="0.2">
      <c r="A23" s="93" t="s">
        <v>117</v>
      </c>
      <c r="B23" s="13" t="s">
        <v>248</v>
      </c>
      <c r="C23" s="138">
        <v>72236.319595000066</v>
      </c>
      <c r="D23" s="138">
        <v>76194.25469200009</v>
      </c>
      <c r="E23" s="165">
        <v>5.4791483275872466E-2</v>
      </c>
      <c r="F23" s="166">
        <v>1.0525935526682744E-2</v>
      </c>
      <c r="G23" s="167">
        <v>5.767316203731495E-2</v>
      </c>
    </row>
    <row r="24" spans="1:10" ht="10.5" customHeight="1" x14ac:dyDescent="0.2">
      <c r="A24" s="93" t="s">
        <v>159</v>
      </c>
      <c r="B24" s="13" t="s">
        <v>244</v>
      </c>
      <c r="C24" s="138">
        <v>54239.460155000001</v>
      </c>
      <c r="D24" s="138">
        <v>74591.020213000011</v>
      </c>
      <c r="E24" s="165">
        <v>0.37521686240684171</v>
      </c>
      <c r="F24" s="166">
        <v>7.9035181165725485E-3</v>
      </c>
      <c r="G24" s="167">
        <v>0.29655332696759829</v>
      </c>
    </row>
    <row r="25" spans="1:10" ht="10.5" customHeight="1" x14ac:dyDescent="0.2">
      <c r="A25" s="93" t="s">
        <v>156</v>
      </c>
      <c r="B25" s="13" t="s">
        <v>214</v>
      </c>
      <c r="C25" s="138">
        <v>66193.741056999963</v>
      </c>
      <c r="D25" s="138">
        <v>71283.067426000023</v>
      </c>
      <c r="E25" s="165">
        <v>7.688531102385654E-2</v>
      </c>
      <c r="F25" s="166">
        <v>9.6454395038716861E-3</v>
      </c>
      <c r="G25" s="167">
        <v>7.4159261621696712E-2</v>
      </c>
      <c r="J25" s="220"/>
    </row>
    <row r="26" spans="1:10" ht="10.5" customHeight="1" x14ac:dyDescent="0.2">
      <c r="A26" s="93" t="s">
        <v>199</v>
      </c>
      <c r="B26" s="13" t="s">
        <v>277</v>
      </c>
      <c r="C26" s="138">
        <v>2.5471629999999998</v>
      </c>
      <c r="D26" s="138">
        <v>54641.335355000003</v>
      </c>
      <c r="E26" s="225">
        <v>21450.840873552264</v>
      </c>
      <c r="F26" s="166">
        <v>3.7116056942368884E-7</v>
      </c>
      <c r="G26" s="167">
        <v>0.79617063132445975</v>
      </c>
      <c r="J26" s="220"/>
    </row>
    <row r="27" spans="1:10" ht="10.5" customHeight="1" x14ac:dyDescent="0.2">
      <c r="A27" s="93" t="s">
        <v>116</v>
      </c>
      <c r="B27" s="13" t="s">
        <v>233</v>
      </c>
      <c r="C27" s="138">
        <v>46378.531507999993</v>
      </c>
      <c r="D27" s="138">
        <v>53140.667150999958</v>
      </c>
      <c r="E27" s="165">
        <v>0.14580314259914728</v>
      </c>
      <c r="F27" s="166">
        <v>6.7580606987239422E-3</v>
      </c>
      <c r="G27" s="167">
        <v>9.853464877497399E-2</v>
      </c>
    </row>
    <row r="28" spans="1:10" ht="10.5" customHeight="1" x14ac:dyDescent="0.2">
      <c r="A28" s="93" t="s">
        <v>171</v>
      </c>
      <c r="B28" s="13" t="s">
        <v>356</v>
      </c>
      <c r="C28" s="138">
        <v>53549.293494999991</v>
      </c>
      <c r="D28" s="138">
        <v>51626.431662000017</v>
      </c>
      <c r="E28" s="165">
        <v>-3.590825774721973E-2</v>
      </c>
      <c r="F28" s="166">
        <v>7.8029502885525719E-3</v>
      </c>
      <c r="G28" s="167">
        <v>-2.8019035015008832E-2</v>
      </c>
    </row>
    <row r="29" spans="1:10" ht="10.5" customHeight="1" x14ac:dyDescent="0.2">
      <c r="A29" s="93" t="s">
        <v>158</v>
      </c>
      <c r="B29" s="13" t="s">
        <v>213</v>
      </c>
      <c r="C29" s="138">
        <v>47322.502171000058</v>
      </c>
      <c r="D29" s="138">
        <v>51026.035824000013</v>
      </c>
      <c r="E29" s="165">
        <v>7.8261577116468306E-2</v>
      </c>
      <c r="F29" s="166">
        <v>6.895611648073615E-3</v>
      </c>
      <c r="G29" s="167">
        <v>5.3966144276093031E-2</v>
      </c>
      <c r="H29" s="182"/>
    </row>
    <row r="30" spans="1:10" ht="10.5" customHeight="1" x14ac:dyDescent="0.2">
      <c r="A30" s="93" t="s">
        <v>173</v>
      </c>
      <c r="B30" s="13" t="s">
        <v>236</v>
      </c>
      <c r="C30" s="138">
        <v>47708.432641000029</v>
      </c>
      <c r="D30" s="138">
        <v>50756.231672000038</v>
      </c>
      <c r="E30" s="165">
        <v>6.3883864178358563E-2</v>
      </c>
      <c r="F30" s="166">
        <v>6.9518476145206546E-3</v>
      </c>
      <c r="G30" s="167">
        <v>4.4411088879468347E-2</v>
      </c>
    </row>
    <row r="31" spans="1:10" ht="10.5" customHeight="1" x14ac:dyDescent="0.2">
      <c r="A31" s="93" t="s">
        <v>113</v>
      </c>
      <c r="B31" s="13" t="s">
        <v>234</v>
      </c>
      <c r="C31" s="138">
        <v>61950.535805999934</v>
      </c>
      <c r="D31" s="138">
        <v>50058.219848000001</v>
      </c>
      <c r="E31" s="165">
        <v>-0.19196469898567303</v>
      </c>
      <c r="F31" s="166">
        <v>9.0271396631694013E-3</v>
      </c>
      <c r="G31" s="167">
        <v>-0.1732892148141944</v>
      </c>
      <c r="I31" s="22"/>
    </row>
    <row r="32" spans="1:10" ht="10.5" customHeight="1" x14ac:dyDescent="0.2">
      <c r="A32" s="93" t="s">
        <v>160</v>
      </c>
      <c r="B32" s="13" t="s">
        <v>251</v>
      </c>
      <c r="C32" s="138">
        <v>48212.684748000007</v>
      </c>
      <c r="D32" s="138">
        <v>49850.331500000015</v>
      </c>
      <c r="E32" s="165">
        <v>3.3967134594551807E-2</v>
      </c>
      <c r="F32" s="166">
        <v>7.0253248514180215E-3</v>
      </c>
      <c r="G32" s="167">
        <v>2.3863015479856562E-2</v>
      </c>
    </row>
    <row r="33" spans="1:7" ht="10.5" customHeight="1" x14ac:dyDescent="0.2">
      <c r="A33" s="93" t="s">
        <v>163</v>
      </c>
      <c r="B33" s="13" t="s">
        <v>254</v>
      </c>
      <c r="C33" s="138">
        <v>37508.698967999997</v>
      </c>
      <c r="D33" s="138">
        <v>48970.225945999984</v>
      </c>
      <c r="E33" s="165">
        <v>0.3055698356207508</v>
      </c>
      <c r="F33" s="166">
        <v>5.4655905677432537E-3</v>
      </c>
      <c r="G33" s="167">
        <v>0.16701196113556319</v>
      </c>
    </row>
    <row r="34" spans="1:7" ht="10.5" customHeight="1" x14ac:dyDescent="0.2">
      <c r="A34" s="93" t="s">
        <v>162</v>
      </c>
      <c r="B34" s="13" t="s">
        <v>357</v>
      </c>
      <c r="C34" s="138">
        <v>44675.651598000019</v>
      </c>
      <c r="D34" s="138">
        <v>44875.375302000015</v>
      </c>
      <c r="E34" s="165">
        <v>4.4705269393079394E-3</v>
      </c>
      <c r="F34" s="166">
        <v>6.5099250760505007E-3</v>
      </c>
      <c r="G34" s="167">
        <v>2.9102795425360048E-3</v>
      </c>
    </row>
    <row r="35" spans="1:7" ht="10.5" customHeight="1" x14ac:dyDescent="0.2">
      <c r="A35" s="93" t="s">
        <v>188</v>
      </c>
      <c r="B35" s="13" t="s">
        <v>243</v>
      </c>
      <c r="C35" s="138">
        <v>42000.688082000008</v>
      </c>
      <c r="D35" s="138">
        <v>43059.946962000031</v>
      </c>
      <c r="E35" s="165">
        <v>2.5220036346356611E-2</v>
      </c>
      <c r="F35" s="166">
        <v>6.12014201867013E-3</v>
      </c>
      <c r="G35" s="167">
        <v>1.5435020415572499E-2</v>
      </c>
    </row>
    <row r="36" spans="1:7" ht="10.5" customHeight="1" x14ac:dyDescent="0.2">
      <c r="A36" s="93" t="s">
        <v>193</v>
      </c>
      <c r="B36" s="13" t="s">
        <v>240</v>
      </c>
      <c r="C36" s="138">
        <v>31582.413111000013</v>
      </c>
      <c r="D36" s="138">
        <v>42242.577513000018</v>
      </c>
      <c r="E36" s="165">
        <v>0.33753482878378027</v>
      </c>
      <c r="F36" s="166">
        <v>4.6020401654911528E-3</v>
      </c>
      <c r="G36" s="167">
        <v>0.1553348839315136</v>
      </c>
    </row>
    <row r="37" spans="1:7" ht="10.5" customHeight="1" x14ac:dyDescent="0.2">
      <c r="A37" s="93" t="s">
        <v>157</v>
      </c>
      <c r="B37" s="13" t="s">
        <v>288</v>
      </c>
      <c r="C37" s="138">
        <v>42317.355189999987</v>
      </c>
      <c r="D37" s="138">
        <v>41879.736557000011</v>
      </c>
      <c r="E37" s="165">
        <v>-1.034135122658586E-2</v>
      </c>
      <c r="F37" s="166">
        <v>6.1662852549384901E-3</v>
      </c>
      <c r="G37" s="167">
        <v>-6.376772158463646E-3</v>
      </c>
    </row>
    <row r="38" spans="1:7" ht="10.5" customHeight="1" x14ac:dyDescent="0.2">
      <c r="A38" s="93" t="s">
        <v>109</v>
      </c>
      <c r="B38" s="13" t="s">
        <v>353</v>
      </c>
      <c r="C38" s="138">
        <v>38128.032334999996</v>
      </c>
      <c r="D38" s="138">
        <v>40496.841922000007</v>
      </c>
      <c r="E38" s="165">
        <v>6.2127769043710535E-2</v>
      </c>
      <c r="F38" s="166">
        <v>5.5558369026495044E-3</v>
      </c>
      <c r="G38" s="167">
        <v>3.4517175193233253E-2</v>
      </c>
    </row>
    <row r="39" spans="1:7" ht="10.5" customHeight="1" x14ac:dyDescent="0.2">
      <c r="A39" s="93" t="s">
        <v>192</v>
      </c>
      <c r="B39" s="13" t="s">
        <v>252</v>
      </c>
      <c r="C39" s="138">
        <v>17421.320576999999</v>
      </c>
      <c r="D39" s="138">
        <v>39940.011298999991</v>
      </c>
      <c r="E39" s="165">
        <v>1.2925937860146868</v>
      </c>
      <c r="F39" s="166">
        <v>2.5385526036111341E-3</v>
      </c>
      <c r="G39" s="167">
        <v>0.32813173208991564</v>
      </c>
    </row>
    <row r="40" spans="1:7" ht="10.5" customHeight="1" x14ac:dyDescent="0.2">
      <c r="A40" s="93" t="s">
        <v>136</v>
      </c>
      <c r="B40" s="13" t="s">
        <v>237</v>
      </c>
      <c r="C40" s="138">
        <v>35225.242450999991</v>
      </c>
      <c r="D40" s="138">
        <v>39875.368851000007</v>
      </c>
      <c r="E40" s="165">
        <v>0.13201119641599535</v>
      </c>
      <c r="F40" s="166">
        <v>5.1328560622938748E-3</v>
      </c>
      <c r="G40" s="167">
        <v>6.7759446981450908E-2</v>
      </c>
    </row>
    <row r="41" spans="1:7" ht="10.5" customHeight="1" x14ac:dyDescent="0.2">
      <c r="A41" s="93" t="s">
        <v>164</v>
      </c>
      <c r="B41" s="13" t="s">
        <v>239</v>
      </c>
      <c r="C41" s="138">
        <v>40506.155600999999</v>
      </c>
      <c r="D41" s="138">
        <v>38257.143308999992</v>
      </c>
      <c r="E41" s="165">
        <v>-5.5522728795928566E-2</v>
      </c>
      <c r="F41" s="166">
        <v>5.9023657999239558E-3</v>
      </c>
      <c r="G41" s="167">
        <v>-3.2771545556354177E-2</v>
      </c>
    </row>
    <row r="42" spans="1:7" ht="10.5" customHeight="1" x14ac:dyDescent="0.2">
      <c r="A42" s="93" t="s">
        <v>166</v>
      </c>
      <c r="B42" s="13" t="s">
        <v>358</v>
      </c>
      <c r="C42" s="138">
        <v>38599.774812000011</v>
      </c>
      <c r="D42" s="138">
        <v>37472.750271000048</v>
      </c>
      <c r="E42" s="165">
        <v>-2.9197697304948811E-2</v>
      </c>
      <c r="F42" s="166">
        <v>5.6245769897129028E-3</v>
      </c>
      <c r="G42" s="167">
        <v>-1.6422469641401753E-2</v>
      </c>
    </row>
    <row r="43" spans="1:7" ht="10.5" customHeight="1" x14ac:dyDescent="0.2">
      <c r="A43" s="93" t="s">
        <v>137</v>
      </c>
      <c r="B43" s="13" t="s">
        <v>359</v>
      </c>
      <c r="C43" s="138">
        <v>27061.669657000002</v>
      </c>
      <c r="D43" s="138">
        <v>36642.372114999991</v>
      </c>
      <c r="E43" s="165">
        <v>0.35403220050473716</v>
      </c>
      <c r="F43" s="166">
        <v>3.9432987678636516E-3</v>
      </c>
      <c r="G43" s="167">
        <v>0.13960547400343873</v>
      </c>
    </row>
    <row r="44" spans="1:7" ht="10.5" customHeight="1" x14ac:dyDescent="0.2">
      <c r="A44" s="93" t="s">
        <v>187</v>
      </c>
      <c r="B44" s="13" t="s">
        <v>242</v>
      </c>
      <c r="C44" s="138">
        <v>35079.417983000007</v>
      </c>
      <c r="D44" s="138">
        <v>36111.102385999984</v>
      </c>
      <c r="E44" s="165">
        <v>2.9409963514786641E-2</v>
      </c>
      <c r="F44" s="166">
        <v>5.1116072091271243E-3</v>
      </c>
      <c r="G44" s="167">
        <v>1.5033218152234908E-2</v>
      </c>
    </row>
    <row r="45" spans="1:7" ht="10.5" customHeight="1" x14ac:dyDescent="0.2">
      <c r="A45" s="93" t="s">
        <v>155</v>
      </c>
      <c r="B45" s="13" t="s">
        <v>293</v>
      </c>
      <c r="C45" s="138">
        <v>35645.562425000004</v>
      </c>
      <c r="D45" s="138">
        <v>35781.102580999992</v>
      </c>
      <c r="E45" s="165">
        <v>3.8024412235091454E-3</v>
      </c>
      <c r="F45" s="166">
        <v>5.1941031049409277E-3</v>
      </c>
      <c r="G45" s="167">
        <v>1.9750271765384235E-3</v>
      </c>
    </row>
    <row r="46" spans="1:7" ht="10.5" customHeight="1" x14ac:dyDescent="0.2">
      <c r="A46" s="93" t="s">
        <v>197</v>
      </c>
      <c r="B46" s="13" t="s">
        <v>245</v>
      </c>
      <c r="C46" s="138">
        <v>28139.362985</v>
      </c>
      <c r="D46" s="138">
        <v>35587.079232000004</v>
      </c>
      <c r="E46" s="165">
        <v>0.2646725247821029</v>
      </c>
      <c r="F46" s="166">
        <v>4.100335152768972E-3</v>
      </c>
      <c r="G46" s="167">
        <v>0.10852460573361733</v>
      </c>
    </row>
    <row r="47" spans="1:7" ht="10.5" customHeight="1" x14ac:dyDescent="0.2">
      <c r="A47" s="93" t="s">
        <v>172</v>
      </c>
      <c r="B47" s="13" t="s">
        <v>256</v>
      </c>
      <c r="C47" s="138">
        <v>27377.629999000004</v>
      </c>
      <c r="D47" s="138">
        <v>34978.584565000005</v>
      </c>
      <c r="E47" s="165">
        <v>0.27763376765182501</v>
      </c>
      <c r="F47" s="166">
        <v>3.9893390175265216E-3</v>
      </c>
      <c r="G47" s="167">
        <v>0.11075752218763182</v>
      </c>
    </row>
    <row r="48" spans="1:7" ht="10.5" customHeight="1" x14ac:dyDescent="0.2">
      <c r="A48" s="93" t="s">
        <v>161</v>
      </c>
      <c r="B48" s="13" t="s">
        <v>287</v>
      </c>
      <c r="C48" s="138">
        <v>18831.210115000002</v>
      </c>
      <c r="D48" s="138">
        <v>34346.939021000006</v>
      </c>
      <c r="E48" s="165">
        <v>0.82393690109383622</v>
      </c>
      <c r="F48" s="166">
        <v>2.7439950522289034E-3</v>
      </c>
      <c r="G48" s="167">
        <v>0.22608787799503019</v>
      </c>
    </row>
    <row r="49" spans="1:7" ht="10.5" customHeight="1" x14ac:dyDescent="0.2">
      <c r="A49" s="93" t="s">
        <v>169</v>
      </c>
      <c r="B49" s="13" t="s">
        <v>249</v>
      </c>
      <c r="C49" s="138">
        <v>20680.931622</v>
      </c>
      <c r="D49" s="138">
        <v>33324.848035000003</v>
      </c>
      <c r="E49" s="165">
        <v>0.6113804080058769</v>
      </c>
      <c r="F49" s="166">
        <v>3.0135277393060016E-3</v>
      </c>
      <c r="G49" s="167">
        <v>0.18424118187939312</v>
      </c>
    </row>
    <row r="50" spans="1:7" ht="10.5" customHeight="1" x14ac:dyDescent="0.2">
      <c r="A50" s="93" t="s">
        <v>65</v>
      </c>
      <c r="B50" s="13" t="s">
        <v>333</v>
      </c>
      <c r="C50" s="138">
        <v>56268.793307000007</v>
      </c>
      <c r="D50" s="138">
        <v>30143.523835000004</v>
      </c>
      <c r="E50" s="165">
        <v>-0.46429411289241107</v>
      </c>
      <c r="F50" s="166">
        <v>8.1992229647690294E-3</v>
      </c>
      <c r="G50" s="167">
        <v>-0.38068509528345212</v>
      </c>
    </row>
    <row r="51" spans="1:7" ht="10.5" customHeight="1" x14ac:dyDescent="0.2">
      <c r="A51" s="93" t="s">
        <v>174</v>
      </c>
      <c r="B51" s="13" t="s">
        <v>360</v>
      </c>
      <c r="C51" s="138">
        <v>29161.080493999998</v>
      </c>
      <c r="D51" s="138">
        <v>29699.695736000001</v>
      </c>
      <c r="E51" s="165">
        <v>1.8470345847124037E-2</v>
      </c>
      <c r="F51" s="166">
        <v>4.2492150055426624E-3</v>
      </c>
      <c r="G51" s="167">
        <v>7.8484470731162055E-3</v>
      </c>
    </row>
    <row r="52" spans="1:7" ht="10.5" customHeight="1" x14ac:dyDescent="0.2">
      <c r="A52" s="93" t="s">
        <v>186</v>
      </c>
      <c r="B52" s="13" t="s">
        <v>238</v>
      </c>
      <c r="C52" s="138">
        <v>24715.662093999999</v>
      </c>
      <c r="D52" s="138">
        <v>28936.060642000011</v>
      </c>
      <c r="E52" s="165">
        <v>0.17075806150564588</v>
      </c>
      <c r="F52" s="166">
        <v>3.6014496192401202E-3</v>
      </c>
      <c r="G52" s="167">
        <v>6.1497655559168932E-2</v>
      </c>
    </row>
    <row r="53" spans="1:7" ht="10.5" customHeight="1" x14ac:dyDescent="0.2">
      <c r="A53" s="93" t="s">
        <v>111</v>
      </c>
      <c r="B53" s="13" t="s">
        <v>338</v>
      </c>
      <c r="C53" s="138">
        <v>15280.312205000006</v>
      </c>
      <c r="D53" s="138">
        <v>28596.875281999994</v>
      </c>
      <c r="E53" s="165">
        <v>0.8714850127631919</v>
      </c>
      <c r="F53" s="166">
        <v>2.2265749694776286E-3</v>
      </c>
      <c r="G53" s="167">
        <v>0.19404267156934149</v>
      </c>
    </row>
    <row r="54" spans="1:7" ht="10.5" customHeight="1" x14ac:dyDescent="0.2">
      <c r="A54" s="93" t="s">
        <v>191</v>
      </c>
      <c r="B54" s="13" t="s">
        <v>294</v>
      </c>
      <c r="C54" s="138">
        <v>25445.572462999979</v>
      </c>
      <c r="D54" s="138">
        <v>28033.550430999996</v>
      </c>
      <c r="E54" s="165">
        <v>0.10170641559600035</v>
      </c>
      <c r="F54" s="166">
        <v>3.7078087129401647E-3</v>
      </c>
      <c r="G54" s="167">
        <v>3.7710793390876358E-2</v>
      </c>
    </row>
    <row r="55" spans="1:7" ht="10.5" customHeight="1" x14ac:dyDescent="0.2">
      <c r="A55" s="93" t="s">
        <v>189</v>
      </c>
      <c r="B55" s="13" t="s">
        <v>216</v>
      </c>
      <c r="C55" s="138">
        <v>22515.474458000012</v>
      </c>
      <c r="D55" s="138">
        <v>27752.904971000004</v>
      </c>
      <c r="E55" s="165">
        <v>0.23261470784325722</v>
      </c>
      <c r="F55" s="166">
        <v>3.2808486620902575E-3</v>
      </c>
      <c r="G55" s="167">
        <v>7.6317365301006662E-2</v>
      </c>
    </row>
    <row r="56" spans="1:7" ht="10.5" customHeight="1" x14ac:dyDescent="0.2">
      <c r="A56" s="93" t="s">
        <v>170</v>
      </c>
      <c r="B56" s="13" t="s">
        <v>361</v>
      </c>
      <c r="C56" s="138">
        <v>22830.851838999995</v>
      </c>
      <c r="D56" s="138">
        <v>27256.81208800001</v>
      </c>
      <c r="E56" s="165">
        <v>0.19385874343240772</v>
      </c>
      <c r="F56" s="166">
        <v>3.3268039654278554E-3</v>
      </c>
      <c r="G56" s="167">
        <v>6.4493003638379523E-2</v>
      </c>
    </row>
    <row r="57" spans="1:7" ht="10.5" customHeight="1" x14ac:dyDescent="0.2">
      <c r="A57" s="93" t="s">
        <v>167</v>
      </c>
      <c r="B57" s="13" t="s">
        <v>215</v>
      </c>
      <c r="C57" s="138">
        <v>19702.341969999994</v>
      </c>
      <c r="D57" s="138">
        <v>26549.063754999996</v>
      </c>
      <c r="E57" s="165">
        <v>0.34750801683501598</v>
      </c>
      <c r="F57" s="166">
        <v>2.8709322742853289E-3</v>
      </c>
      <c r="G57" s="167">
        <v>9.9767198110453675E-2</v>
      </c>
    </row>
    <row r="58" spans="1:7" ht="10.5" customHeight="1" x14ac:dyDescent="0.2">
      <c r="A58" s="120"/>
      <c r="B58" s="168" t="s">
        <v>18</v>
      </c>
      <c r="C58" s="139">
        <v>1684889.936241996</v>
      </c>
      <c r="D58" s="139">
        <v>1743610.129185003</v>
      </c>
      <c r="E58" s="169">
        <v>3.4851055656476504E-2</v>
      </c>
      <c r="F58" s="170">
        <v>0.24551420861241391</v>
      </c>
      <c r="G58" s="171">
        <v>0.85564293488070209</v>
      </c>
    </row>
    <row r="59" spans="1:7" ht="8.1" customHeight="1" x14ac:dyDescent="0.2">
      <c r="A59" s="8" t="s">
        <v>44</v>
      </c>
      <c r="B59" s="37"/>
      <c r="C59" s="21"/>
      <c r="D59" s="21"/>
      <c r="E59" s="21"/>
      <c r="F59" s="21"/>
      <c r="G59" s="21"/>
    </row>
    <row r="60" spans="1:7" ht="8.1" customHeight="1" x14ac:dyDescent="0.2">
      <c r="A60" s="11" t="s">
        <v>20</v>
      </c>
      <c r="B60" s="37"/>
      <c r="C60" s="21"/>
      <c r="D60" s="21"/>
      <c r="E60" s="21"/>
      <c r="F60" s="21"/>
      <c r="G60" s="21"/>
    </row>
    <row r="61" spans="1:7" ht="8.1" customHeight="1" x14ac:dyDescent="0.2">
      <c r="A61" s="223" t="s">
        <v>322</v>
      </c>
      <c r="B61" s="11"/>
      <c r="C61" s="11"/>
      <c r="D61" s="11"/>
      <c r="E61" s="11"/>
      <c r="F61" s="11"/>
      <c r="G61" s="11"/>
    </row>
    <row r="62" spans="1:7" ht="8.1" customHeight="1" x14ac:dyDescent="0.2">
      <c r="A62" s="235" t="s">
        <v>323</v>
      </c>
    </row>
  </sheetData>
  <mergeCells count="7">
    <mergeCell ref="G4:G5"/>
    <mergeCell ref="A6:B6"/>
    <mergeCell ref="A2:E2"/>
    <mergeCell ref="A4:A5"/>
    <mergeCell ref="B4:B5"/>
    <mergeCell ref="C4:D4"/>
    <mergeCell ref="E4:E5"/>
  </mergeCells>
  <phoneticPr fontId="3" type="noConversion"/>
  <conditionalFormatting sqref="C8:G58">
    <cfRule type="containsBlanks" dxfId="62" priority="2">
      <formula>LEN(TRIM(C8))=0</formula>
    </cfRule>
  </conditionalFormatting>
  <pageMargins left="0.35039370078740162" right="0.35039370078740162" top="0.59055118110236227" bottom="0.59055118110236227" header="0" footer="0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 codeName="Hoja14">
    <tabColor rgb="FFFFDDDD"/>
  </sheetPr>
  <dimension ref="A1:F62"/>
  <sheetViews>
    <sheetView showGridLines="0" zoomScale="130" zoomScaleNormal="130" zoomScalePageLayoutView="150" workbookViewId="0">
      <selection activeCell="C5" sqref="C5"/>
    </sheetView>
  </sheetViews>
  <sheetFormatPr baseColWidth="10" defaultColWidth="11.42578125" defaultRowHeight="13.5" x14ac:dyDescent="0.2"/>
  <cols>
    <col min="1" max="1" width="22.85546875" style="15" customWidth="1"/>
    <col min="2" max="6" width="9.7109375" style="15" customWidth="1"/>
    <col min="7" max="16384" width="11.42578125" style="15"/>
  </cols>
  <sheetData>
    <row r="1" spans="1:6" ht="15" customHeight="1" x14ac:dyDescent="0.25">
      <c r="A1" s="81" t="s">
        <v>304</v>
      </c>
      <c r="B1" s="81"/>
      <c r="C1" s="81"/>
      <c r="D1" s="81"/>
      <c r="E1" s="81"/>
      <c r="F1" s="81"/>
    </row>
    <row r="2" spans="1:6" ht="11.25" customHeight="1" x14ac:dyDescent="0.25">
      <c r="A2" s="81" t="s">
        <v>302</v>
      </c>
      <c r="B2" s="81"/>
      <c r="C2" s="81"/>
      <c r="D2" s="81"/>
      <c r="E2" s="81"/>
      <c r="F2" s="81"/>
    </row>
    <row r="3" spans="1:6" ht="3" customHeight="1" x14ac:dyDescent="0.2"/>
    <row r="4" spans="1:6" s="38" customFormat="1" ht="15" customHeight="1" x14ac:dyDescent="0.25">
      <c r="A4" s="267" t="s">
        <v>23</v>
      </c>
      <c r="B4" s="257" t="s">
        <v>349</v>
      </c>
      <c r="C4" s="258"/>
      <c r="D4" s="265" t="s">
        <v>291</v>
      </c>
      <c r="E4" s="208" t="s">
        <v>273</v>
      </c>
      <c r="F4" s="263" t="s">
        <v>274</v>
      </c>
    </row>
    <row r="5" spans="1:6" s="38" customFormat="1" ht="15" customHeight="1" x14ac:dyDescent="0.25">
      <c r="A5" s="267"/>
      <c r="B5" s="185">
        <v>2024</v>
      </c>
      <c r="C5" s="186" t="s">
        <v>280</v>
      </c>
      <c r="D5" s="266"/>
      <c r="E5" s="209">
        <v>2024</v>
      </c>
      <c r="F5" s="264"/>
    </row>
    <row r="6" spans="1:6" s="38" customFormat="1" ht="14.1" customHeight="1" x14ac:dyDescent="0.25">
      <c r="A6" s="188"/>
      <c r="B6" s="189">
        <f>SUM(B8:B58)</f>
        <v>6862698.2762610028</v>
      </c>
      <c r="C6" s="189">
        <f>SUM(C8:C58)</f>
        <v>7419543.5616099965</v>
      </c>
      <c r="D6" s="190">
        <f>(C6/B6-1)</f>
        <v>8.1140866599832329E-2</v>
      </c>
      <c r="E6" s="190">
        <f>SUM(E7:E58)</f>
        <v>0.99999999999999978</v>
      </c>
      <c r="F6" s="210">
        <f>SUM(F7:F58)</f>
        <v>8.1140866599832862</v>
      </c>
    </row>
    <row r="7" spans="1:6" ht="3.95" customHeight="1" x14ac:dyDescent="0.2">
      <c r="A7" s="41"/>
      <c r="B7" s="102"/>
      <c r="C7" s="102"/>
      <c r="D7" s="102"/>
      <c r="E7" s="102"/>
      <c r="F7" s="164"/>
    </row>
    <row r="8" spans="1:6" ht="10.5" customHeight="1" x14ac:dyDescent="0.2">
      <c r="A8" s="13" t="s">
        <v>87</v>
      </c>
      <c r="B8" s="138">
        <v>1821369.4482870002</v>
      </c>
      <c r="C8" s="138">
        <v>2114980.1718340004</v>
      </c>
      <c r="D8" s="165">
        <f>IFERROR(((C8/B8-1)),"")</f>
        <v>0.16120327692063863</v>
      </c>
      <c r="E8" s="166">
        <f>B8/$B$6</f>
        <v>0.2654013589067965</v>
      </c>
      <c r="F8" s="167">
        <v>4.2783568754966117</v>
      </c>
    </row>
    <row r="9" spans="1:6" ht="10.5" customHeight="1" x14ac:dyDescent="0.2">
      <c r="A9" s="13" t="s">
        <v>70</v>
      </c>
      <c r="B9" s="138">
        <v>844790.87491900183</v>
      </c>
      <c r="C9" s="138">
        <v>993692.78034299961</v>
      </c>
      <c r="D9" s="165">
        <f t="shared" ref="D9:D58" si="0">IFERROR(((C9/B9-1)),"")</f>
        <v>0.17625889417694585</v>
      </c>
      <c r="E9" s="166">
        <f t="shared" ref="E9:E58" si="1">B9/$B$6</f>
        <v>0.12309893877183078</v>
      </c>
      <c r="F9" s="167">
        <v>2.1697282822278461</v>
      </c>
    </row>
    <row r="10" spans="1:6" ht="10.5" customHeight="1" x14ac:dyDescent="0.2">
      <c r="A10" s="13" t="s">
        <v>86</v>
      </c>
      <c r="B10" s="138">
        <v>625296.83770600019</v>
      </c>
      <c r="C10" s="138">
        <v>695090.0930860003</v>
      </c>
      <c r="D10" s="165">
        <f t="shared" si="0"/>
        <v>0.1116161975743355</v>
      </c>
      <c r="E10" s="166">
        <f t="shared" si="1"/>
        <v>9.1115303709181875E-2</v>
      </c>
      <c r="F10" s="167">
        <v>1.0169943740849627</v>
      </c>
    </row>
    <row r="11" spans="1:6" ht="10.5" customHeight="1" x14ac:dyDescent="0.2">
      <c r="A11" s="13" t="s">
        <v>85</v>
      </c>
      <c r="B11" s="138">
        <v>614672.9924760001</v>
      </c>
      <c r="C11" s="138">
        <v>642096.67928399914</v>
      </c>
      <c r="D11" s="165">
        <f t="shared" si="0"/>
        <v>4.4615083375523223E-2</v>
      </c>
      <c r="E11" s="166">
        <f t="shared" si="1"/>
        <v>8.9567247128179414E-2</v>
      </c>
      <c r="F11" s="167">
        <v>0.39960501983398178</v>
      </c>
    </row>
    <row r="12" spans="1:6" ht="10.5" customHeight="1" x14ac:dyDescent="0.2">
      <c r="A12" s="13" t="s">
        <v>84</v>
      </c>
      <c r="B12" s="138">
        <v>465687.89627999981</v>
      </c>
      <c r="C12" s="138">
        <v>505485.92603700003</v>
      </c>
      <c r="D12" s="165">
        <f t="shared" si="0"/>
        <v>8.5460734700030239E-2</v>
      </c>
      <c r="E12" s="166">
        <f t="shared" si="1"/>
        <v>6.7857842139275884E-2</v>
      </c>
      <c r="F12" s="167">
        <v>0.57991810443811886</v>
      </c>
    </row>
    <row r="13" spans="1:6" ht="10.5" customHeight="1" x14ac:dyDescent="0.2">
      <c r="A13" s="13" t="s">
        <v>81</v>
      </c>
      <c r="B13" s="138">
        <v>319753.2563100002</v>
      </c>
      <c r="C13" s="138">
        <v>355381.82388599997</v>
      </c>
      <c r="D13" s="165">
        <f t="shared" si="0"/>
        <v>0.11142519074601043</v>
      </c>
      <c r="E13" s="166">
        <f t="shared" si="1"/>
        <v>4.6592935233080224E-2</v>
      </c>
      <c r="F13" s="167">
        <v>0.51916266957624746</v>
      </c>
    </row>
    <row r="14" spans="1:6" ht="10.5" customHeight="1" x14ac:dyDescent="0.2">
      <c r="A14" s="13" t="s">
        <v>83</v>
      </c>
      <c r="B14" s="138">
        <v>287876.3972239999</v>
      </c>
      <c r="C14" s="138">
        <v>143638.23630999995</v>
      </c>
      <c r="D14" s="165">
        <f t="shared" si="0"/>
        <v>-0.50104198296523283</v>
      </c>
      <c r="E14" s="166">
        <f t="shared" si="1"/>
        <v>4.1947989789934831E-2</v>
      </c>
      <c r="F14" s="167">
        <v>-2.1017703985754288</v>
      </c>
    </row>
    <row r="15" spans="1:6" ht="10.5" customHeight="1" x14ac:dyDescent="0.2">
      <c r="A15" s="13" t="s">
        <v>180</v>
      </c>
      <c r="B15" s="138">
        <v>215643.70331900017</v>
      </c>
      <c r="C15" s="138">
        <v>213157.89674100009</v>
      </c>
      <c r="D15" s="165">
        <f t="shared" si="0"/>
        <v>-1.1527378447599879E-2</v>
      </c>
      <c r="E15" s="166">
        <f t="shared" si="1"/>
        <v>3.1422582581685218E-2</v>
      </c>
      <c r="F15" s="167">
        <v>-3.6222000122004556E-2</v>
      </c>
    </row>
    <row r="16" spans="1:6" ht="10.5" customHeight="1" x14ac:dyDescent="0.2">
      <c r="A16" s="13" t="s">
        <v>119</v>
      </c>
      <c r="B16" s="138">
        <v>180598.28368100015</v>
      </c>
      <c r="C16" s="138">
        <v>183197.90035699989</v>
      </c>
      <c r="D16" s="165">
        <f t="shared" si="0"/>
        <v>1.4394470550958216E-2</v>
      </c>
      <c r="E16" s="166">
        <f t="shared" si="1"/>
        <v>2.6315929450914946E-2</v>
      </c>
      <c r="F16" s="167">
        <v>3.7880387150228921E-2</v>
      </c>
    </row>
    <row r="17" spans="1:6" ht="10.5" customHeight="1" x14ac:dyDescent="0.2">
      <c r="A17" s="13" t="s">
        <v>78</v>
      </c>
      <c r="B17" s="138">
        <v>160973.3211079996</v>
      </c>
      <c r="C17" s="138">
        <v>189468.51056699952</v>
      </c>
      <c r="D17" s="165">
        <f t="shared" si="0"/>
        <v>0.17701808761143756</v>
      </c>
      <c r="E17" s="166">
        <f t="shared" si="1"/>
        <v>2.3456272537119689E-2</v>
      </c>
      <c r="F17" s="167">
        <v>0.41521845070136099</v>
      </c>
    </row>
    <row r="18" spans="1:6" ht="10.5" customHeight="1" x14ac:dyDescent="0.2">
      <c r="A18" s="13" t="s">
        <v>73</v>
      </c>
      <c r="B18" s="138">
        <v>98264.165505000026</v>
      </c>
      <c r="C18" s="138">
        <v>111594.8081190001</v>
      </c>
      <c r="D18" s="165">
        <f t="shared" si="0"/>
        <v>0.13566128145994139</v>
      </c>
      <c r="E18" s="166">
        <f t="shared" si="1"/>
        <v>1.4318590377914326E-2</v>
      </c>
      <c r="F18" s="167">
        <v>0.19424783193678438</v>
      </c>
    </row>
    <row r="19" spans="1:6" ht="10.5" customHeight="1" x14ac:dyDescent="0.2">
      <c r="A19" s="13" t="s">
        <v>71</v>
      </c>
      <c r="B19" s="138">
        <v>92020.265753999935</v>
      </c>
      <c r="C19" s="138">
        <v>103470.23265300009</v>
      </c>
      <c r="D19" s="165">
        <f t="shared" si="0"/>
        <v>0.12442875278810472</v>
      </c>
      <c r="E19" s="166">
        <f t="shared" si="1"/>
        <v>1.3408758778206879E-2</v>
      </c>
      <c r="F19" s="167">
        <v>0.16684351312088327</v>
      </c>
    </row>
    <row r="20" spans="1:6" ht="10.5" customHeight="1" x14ac:dyDescent="0.2">
      <c r="A20" s="13" t="s">
        <v>220</v>
      </c>
      <c r="B20" s="138">
        <v>91533.219065000012</v>
      </c>
      <c r="C20" s="138">
        <v>99706.627308999959</v>
      </c>
      <c r="D20" s="165">
        <f t="shared" si="0"/>
        <v>8.9294447715160263E-2</v>
      </c>
      <c r="E20" s="166">
        <f t="shared" si="1"/>
        <v>1.3337788633608698E-2</v>
      </c>
      <c r="F20" s="167">
        <v>0.11909904697796309</v>
      </c>
    </row>
    <row r="21" spans="1:6" ht="10.5" customHeight="1" x14ac:dyDescent="0.2">
      <c r="A21" s="13" t="s">
        <v>80</v>
      </c>
      <c r="B21" s="138">
        <v>87783.979755999972</v>
      </c>
      <c r="C21" s="138">
        <v>109131.30480399993</v>
      </c>
      <c r="D21" s="165">
        <f t="shared" si="0"/>
        <v>0.24318019195912433</v>
      </c>
      <c r="E21" s="166">
        <f t="shared" si="1"/>
        <v>1.2791467178392E-2</v>
      </c>
      <c r="F21" s="167">
        <v>0.31106314438802052</v>
      </c>
    </row>
    <row r="22" spans="1:6" ht="10.5" customHeight="1" x14ac:dyDescent="0.2">
      <c r="A22" s="13" t="s">
        <v>82</v>
      </c>
      <c r="B22" s="138">
        <v>84294.059474999958</v>
      </c>
      <c r="C22" s="138">
        <v>75924.98952399999</v>
      </c>
      <c r="D22" s="165">
        <f t="shared" si="0"/>
        <v>-9.9284220063954542E-2</v>
      </c>
      <c r="E22" s="166">
        <f t="shared" si="1"/>
        <v>1.2282932467916367E-2</v>
      </c>
      <c r="F22" s="167">
        <v>-0.12195013701753007</v>
      </c>
    </row>
    <row r="23" spans="1:6" ht="10.5" customHeight="1" x14ac:dyDescent="0.2">
      <c r="A23" s="13" t="s">
        <v>79</v>
      </c>
      <c r="B23" s="138">
        <v>71885.611310000051</v>
      </c>
      <c r="C23" s="138">
        <v>32814.326573000013</v>
      </c>
      <c r="D23" s="165">
        <f t="shared" si="0"/>
        <v>-0.54352024035114255</v>
      </c>
      <c r="E23" s="166">
        <f t="shared" si="1"/>
        <v>1.0474831970780656E-2</v>
      </c>
      <c r="F23" s="167">
        <v>-0.56932831903965342</v>
      </c>
    </row>
    <row r="24" spans="1:6" ht="10.5" customHeight="1" x14ac:dyDescent="0.2">
      <c r="A24" s="13" t="s">
        <v>74</v>
      </c>
      <c r="B24" s="138">
        <v>63444.664581000055</v>
      </c>
      <c r="C24" s="138">
        <v>59847.241831000123</v>
      </c>
      <c r="D24" s="165">
        <f t="shared" si="0"/>
        <v>-5.6701738022542303E-2</v>
      </c>
      <c r="E24" s="166">
        <f t="shared" si="1"/>
        <v>9.2448570557828093E-3</v>
      </c>
      <c r="F24" s="167">
        <v>-5.2419946283284856E-2</v>
      </c>
    </row>
    <row r="25" spans="1:6" ht="10.5" customHeight="1" x14ac:dyDescent="0.2">
      <c r="A25" s="13" t="s">
        <v>138</v>
      </c>
      <c r="B25" s="138">
        <v>61997.015547000032</v>
      </c>
      <c r="C25" s="138">
        <v>107613.73188199986</v>
      </c>
      <c r="D25" s="165">
        <f t="shared" si="0"/>
        <v>0.73578890745825865</v>
      </c>
      <c r="E25" s="166">
        <f t="shared" si="1"/>
        <v>9.0339124716375847E-3</v>
      </c>
      <c r="F25" s="167">
        <v>0.66470525875797548</v>
      </c>
    </row>
    <row r="26" spans="1:6" ht="10.5" customHeight="1" x14ac:dyDescent="0.2">
      <c r="A26" s="13" t="s">
        <v>217</v>
      </c>
      <c r="B26" s="138">
        <v>55649.616920000015</v>
      </c>
      <c r="C26" s="138">
        <v>73727.669517000017</v>
      </c>
      <c r="D26" s="165">
        <f t="shared" si="0"/>
        <v>0.32485493337696081</v>
      </c>
      <c r="E26" s="166">
        <f t="shared" si="1"/>
        <v>8.1089995042474081E-3</v>
      </c>
      <c r="F26" s="167">
        <v>0.26342484937061</v>
      </c>
    </row>
    <row r="27" spans="1:6" ht="10.5" customHeight="1" x14ac:dyDescent="0.2">
      <c r="A27" s="13" t="s">
        <v>124</v>
      </c>
      <c r="B27" s="138">
        <v>53304.932264999981</v>
      </c>
      <c r="C27" s="138">
        <v>25636.944283000012</v>
      </c>
      <c r="D27" s="165">
        <f t="shared" si="0"/>
        <v>-0.51905117981299398</v>
      </c>
      <c r="E27" s="166">
        <f t="shared" si="1"/>
        <v>7.7673431235333367E-3</v>
      </c>
      <c r="F27" s="167">
        <v>-0.40316486122823242</v>
      </c>
    </row>
    <row r="28" spans="1:6" ht="10.5" customHeight="1" x14ac:dyDescent="0.2">
      <c r="A28" s="13" t="s">
        <v>123</v>
      </c>
      <c r="B28" s="138">
        <v>52355.819480000013</v>
      </c>
      <c r="C28" s="138">
        <v>36653.805792000006</v>
      </c>
      <c r="D28" s="165">
        <f t="shared" si="0"/>
        <v>-0.29990961547260653</v>
      </c>
      <c r="E28" s="166">
        <f t="shared" si="1"/>
        <v>7.6290428884373132E-3</v>
      </c>
      <c r="F28" s="167">
        <v>-0.22880233190952581</v>
      </c>
    </row>
    <row r="29" spans="1:6" ht="10.5" customHeight="1" x14ac:dyDescent="0.2">
      <c r="A29" s="13" t="s">
        <v>135</v>
      </c>
      <c r="B29" s="138">
        <v>51067.540900999986</v>
      </c>
      <c r="C29" s="138">
        <v>19094.637729000002</v>
      </c>
      <c r="D29" s="165">
        <f t="shared" si="0"/>
        <v>-0.62609051871095489</v>
      </c>
      <c r="E29" s="166">
        <f t="shared" si="1"/>
        <v>7.4413210147456846E-3</v>
      </c>
      <c r="F29" s="167">
        <v>-0.46589405340168544</v>
      </c>
    </row>
    <row r="30" spans="1:6" ht="10.5" customHeight="1" x14ac:dyDescent="0.2">
      <c r="A30" s="13" t="s">
        <v>139</v>
      </c>
      <c r="B30" s="138">
        <v>41810.616662999993</v>
      </c>
      <c r="C30" s="138">
        <v>53608.427158000006</v>
      </c>
      <c r="D30" s="165">
        <f t="shared" si="0"/>
        <v>0.28217260199944394</v>
      </c>
      <c r="E30" s="166">
        <f t="shared" si="1"/>
        <v>6.0924457086549387E-3</v>
      </c>
      <c r="F30" s="167">
        <v>0.17191212581515103</v>
      </c>
    </row>
    <row r="31" spans="1:6" ht="10.5" customHeight="1" x14ac:dyDescent="0.2">
      <c r="A31" s="13" t="s">
        <v>76</v>
      </c>
      <c r="B31" s="138">
        <v>40914.829358999988</v>
      </c>
      <c r="C31" s="138">
        <v>40574.882094999979</v>
      </c>
      <c r="D31" s="165">
        <f t="shared" si="0"/>
        <v>-8.3086565268841728E-3</v>
      </c>
      <c r="E31" s="166">
        <f t="shared" si="1"/>
        <v>5.9619158109471158E-3</v>
      </c>
      <c r="F31" s="167">
        <v>-4.9535510715359695E-3</v>
      </c>
    </row>
    <row r="32" spans="1:6" ht="10.5" customHeight="1" x14ac:dyDescent="0.2">
      <c r="A32" s="13" t="s">
        <v>129</v>
      </c>
      <c r="B32" s="138">
        <v>40871.468835000029</v>
      </c>
      <c r="C32" s="138">
        <v>41762.515751999978</v>
      </c>
      <c r="D32" s="165">
        <f t="shared" si="0"/>
        <v>2.1801196345478724E-2</v>
      </c>
      <c r="E32" s="166">
        <f t="shared" si="1"/>
        <v>5.9555975200570807E-3</v>
      </c>
      <c r="F32" s="167">
        <v>1.2983915088941058E-2</v>
      </c>
    </row>
    <row r="33" spans="1:6" ht="10.5" customHeight="1" x14ac:dyDescent="0.2">
      <c r="A33" s="13" t="s">
        <v>72</v>
      </c>
      <c r="B33" s="138">
        <v>40795.562262000007</v>
      </c>
      <c r="C33" s="138">
        <v>36839.862496999995</v>
      </c>
      <c r="D33" s="165">
        <f t="shared" si="0"/>
        <v>-9.6963972198629178E-2</v>
      </c>
      <c r="E33" s="166">
        <f t="shared" si="1"/>
        <v>5.9445367725282847E-3</v>
      </c>
      <c r="F33" s="167">
        <v>-5.7640589834516136E-2</v>
      </c>
    </row>
    <row r="34" spans="1:6" ht="10.5" customHeight="1" x14ac:dyDescent="0.2">
      <c r="A34" s="13" t="s">
        <v>122</v>
      </c>
      <c r="B34" s="138">
        <v>37564.409173</v>
      </c>
      <c r="C34" s="138">
        <v>44627.207117999955</v>
      </c>
      <c r="D34" s="165">
        <f t="shared" si="0"/>
        <v>0.18801834237490023</v>
      </c>
      <c r="E34" s="166">
        <f t="shared" si="1"/>
        <v>5.4737083958565323E-3</v>
      </c>
      <c r="F34" s="167">
        <v>0.10291575792325193</v>
      </c>
    </row>
    <row r="35" spans="1:6" ht="10.5" customHeight="1" x14ac:dyDescent="0.2">
      <c r="A35" s="13" t="s">
        <v>121</v>
      </c>
      <c r="B35" s="138">
        <v>25032.225313000003</v>
      </c>
      <c r="C35" s="138">
        <v>31831.327880999979</v>
      </c>
      <c r="D35" s="165">
        <f t="shared" si="0"/>
        <v>0.2716139888877156</v>
      </c>
      <c r="E35" s="166">
        <f t="shared" si="1"/>
        <v>3.6475777172937708E-3</v>
      </c>
      <c r="F35" s="167">
        <v>9.9073313357210924E-2</v>
      </c>
    </row>
    <row r="36" spans="1:6" ht="10.5" customHeight="1" x14ac:dyDescent="0.2">
      <c r="A36" s="13" t="s">
        <v>130</v>
      </c>
      <c r="B36" s="138">
        <v>24586.496163999989</v>
      </c>
      <c r="C36" s="138">
        <v>34226.305967000022</v>
      </c>
      <c r="D36" s="165">
        <f t="shared" si="0"/>
        <v>0.39207741268618923</v>
      </c>
      <c r="E36" s="166">
        <f t="shared" si="1"/>
        <v>3.5826281696002852E-3</v>
      </c>
      <c r="F36" s="167">
        <v>0.1404667583353538</v>
      </c>
    </row>
    <row r="37" spans="1:6" ht="10.5" customHeight="1" x14ac:dyDescent="0.2">
      <c r="A37" s="13" t="s">
        <v>194</v>
      </c>
      <c r="B37" s="138">
        <v>20456.307770000021</v>
      </c>
      <c r="C37" s="138">
        <v>15292.069754999999</v>
      </c>
      <c r="D37" s="165">
        <f t="shared" si="0"/>
        <v>-0.25245210783216609</v>
      </c>
      <c r="E37" s="166">
        <f t="shared" si="1"/>
        <v>2.9807966118459766E-3</v>
      </c>
      <c r="F37" s="167">
        <v>-7.5250838767949579E-2</v>
      </c>
    </row>
    <row r="38" spans="1:6" ht="10.5" customHeight="1" x14ac:dyDescent="0.2">
      <c r="A38" s="13" t="s">
        <v>141</v>
      </c>
      <c r="B38" s="138">
        <v>17653.719451999998</v>
      </c>
      <c r="C38" s="138">
        <v>20038.965103999999</v>
      </c>
      <c r="D38" s="165">
        <f t="shared" si="0"/>
        <v>0.13511292385071716</v>
      </c>
      <c r="E38" s="166">
        <f t="shared" si="1"/>
        <v>2.5724166707236117E-3</v>
      </c>
      <c r="F38" s="167">
        <v>3.4756673774379472E-2</v>
      </c>
    </row>
    <row r="39" spans="1:6" ht="10.5" customHeight="1" x14ac:dyDescent="0.2">
      <c r="A39" s="13" t="s">
        <v>127</v>
      </c>
      <c r="B39" s="138">
        <v>14998.021192999999</v>
      </c>
      <c r="C39" s="138">
        <v>11613.971203000005</v>
      </c>
      <c r="D39" s="165">
        <f t="shared" si="0"/>
        <v>-0.22563309829028821</v>
      </c>
      <c r="E39" s="166">
        <f t="shared" si="1"/>
        <v>2.1854408556587972E-3</v>
      </c>
      <c r="F39" s="167">
        <v>-4.9310779139247293E-2</v>
      </c>
    </row>
    <row r="40" spans="1:6" ht="10.5" customHeight="1" x14ac:dyDescent="0.2">
      <c r="A40" s="13" t="s">
        <v>142</v>
      </c>
      <c r="B40" s="138">
        <v>14905.418665000003</v>
      </c>
      <c r="C40" s="138">
        <v>13979.981990999999</v>
      </c>
      <c r="D40" s="165">
        <f t="shared" si="0"/>
        <v>-6.2087264692071931E-2</v>
      </c>
      <c r="E40" s="166">
        <f t="shared" si="1"/>
        <v>2.1719472523744564E-3</v>
      </c>
      <c r="F40" s="167">
        <v>-1.3485026395539123E-2</v>
      </c>
    </row>
    <row r="41" spans="1:6" ht="10.5" customHeight="1" x14ac:dyDescent="0.2">
      <c r="A41" s="13" t="s">
        <v>218</v>
      </c>
      <c r="B41" s="138">
        <v>14600.279529000005</v>
      </c>
      <c r="C41" s="138">
        <v>28340.156693000004</v>
      </c>
      <c r="D41" s="165">
        <f t="shared" si="0"/>
        <v>0.94106945943801823</v>
      </c>
      <c r="E41" s="166">
        <f t="shared" si="1"/>
        <v>2.1274838177724261E-3</v>
      </c>
      <c r="F41" s="167">
        <v>0.20021100463542282</v>
      </c>
    </row>
    <row r="42" spans="1:6" ht="10.5" customHeight="1" x14ac:dyDescent="0.2">
      <c r="A42" s="13" t="s">
        <v>140</v>
      </c>
      <c r="B42" s="138">
        <v>13752.900657999999</v>
      </c>
      <c r="C42" s="138">
        <v>24066.405777000007</v>
      </c>
      <c r="D42" s="165">
        <f t="shared" si="0"/>
        <v>0.74991489980702286</v>
      </c>
      <c r="E42" s="166">
        <f t="shared" si="1"/>
        <v>2.0040077684273451E-3</v>
      </c>
      <c r="F42" s="167">
        <v>0.15028352848726881</v>
      </c>
    </row>
    <row r="43" spans="1:6" ht="10.5" customHeight="1" x14ac:dyDescent="0.2">
      <c r="A43" s="13" t="s">
        <v>133</v>
      </c>
      <c r="B43" s="138">
        <v>12657.409609999999</v>
      </c>
      <c r="C43" s="138">
        <v>4618.0453469999984</v>
      </c>
      <c r="D43" s="165">
        <f t="shared" si="0"/>
        <v>-0.63515083344134593</v>
      </c>
      <c r="E43" s="166">
        <f t="shared" si="1"/>
        <v>1.8443779837711476E-3</v>
      </c>
      <c r="F43" s="167">
        <v>-0.11714582135731136</v>
      </c>
    </row>
    <row r="44" spans="1:6" ht="10.5" customHeight="1" x14ac:dyDescent="0.2">
      <c r="A44" s="13" t="s">
        <v>185</v>
      </c>
      <c r="B44" s="138">
        <v>10686.015283000001</v>
      </c>
      <c r="C44" s="138">
        <v>10862.626834999999</v>
      </c>
      <c r="D44" s="165">
        <f t="shared" si="0"/>
        <v>1.6527353491713859E-2</v>
      </c>
      <c r="E44" s="166">
        <f t="shared" si="1"/>
        <v>1.5571157076749776E-3</v>
      </c>
      <c r="F44" s="167">
        <v>2.5735001728244538E-3</v>
      </c>
    </row>
    <row r="45" spans="1:6" ht="10.5" customHeight="1" x14ac:dyDescent="0.2">
      <c r="A45" s="13" t="s">
        <v>265</v>
      </c>
      <c r="B45" s="138">
        <v>9050.1761250000018</v>
      </c>
      <c r="C45" s="138">
        <v>11424.797203000002</v>
      </c>
      <c r="D45" s="165">
        <f t="shared" si="0"/>
        <v>0.26238396305243161</v>
      </c>
      <c r="E45" s="166">
        <f t="shared" si="1"/>
        <v>1.3187489469420183E-3</v>
      </c>
      <c r="F45" s="167">
        <v>3.4601857496986764E-2</v>
      </c>
    </row>
    <row r="46" spans="1:6" ht="10.5" customHeight="1" x14ac:dyDescent="0.2">
      <c r="A46" s="13" t="s">
        <v>258</v>
      </c>
      <c r="B46" s="138">
        <v>7843.0603320000009</v>
      </c>
      <c r="C46" s="138">
        <v>4186.0871450000004</v>
      </c>
      <c r="D46" s="165">
        <f t="shared" si="0"/>
        <v>-0.46626865435159326</v>
      </c>
      <c r="E46" s="166">
        <f t="shared" si="1"/>
        <v>1.1428537313275455E-3</v>
      </c>
      <c r="F46" s="167">
        <v>-5.3287687142679188E-2</v>
      </c>
    </row>
    <row r="47" spans="1:6" ht="10.5" customHeight="1" x14ac:dyDescent="0.2">
      <c r="A47" s="13" t="s">
        <v>125</v>
      </c>
      <c r="B47" s="138">
        <v>7656.9074579999997</v>
      </c>
      <c r="C47" s="138">
        <v>8869.3088550000048</v>
      </c>
      <c r="D47" s="165">
        <f t="shared" si="0"/>
        <v>0.15834087112196693</v>
      </c>
      <c r="E47" s="166">
        <f t="shared" si="1"/>
        <v>1.115728413193725E-3</v>
      </c>
      <c r="F47" s="167">
        <v>1.7666540888062427E-2</v>
      </c>
    </row>
    <row r="48" spans="1:6" ht="10.5" customHeight="1" x14ac:dyDescent="0.2">
      <c r="A48" s="13" t="s">
        <v>77</v>
      </c>
      <c r="B48" s="138">
        <v>5731.4738839999982</v>
      </c>
      <c r="C48" s="138">
        <v>7185.9317119999969</v>
      </c>
      <c r="D48" s="165">
        <f t="shared" si="0"/>
        <v>0.25376680718379752</v>
      </c>
      <c r="E48" s="166">
        <f t="shared" si="1"/>
        <v>8.351633210840608E-4</v>
      </c>
      <c r="F48" s="167">
        <v>2.1193672946851885E-2</v>
      </c>
    </row>
    <row r="49" spans="1:6" ht="10.5" customHeight="1" x14ac:dyDescent="0.2">
      <c r="A49" s="13" t="s">
        <v>219</v>
      </c>
      <c r="B49" s="138">
        <v>5564.6529090000022</v>
      </c>
      <c r="C49" s="138">
        <v>6412.7399169999981</v>
      </c>
      <c r="D49" s="165">
        <f t="shared" si="0"/>
        <v>0.15240609286310391</v>
      </c>
      <c r="E49" s="166">
        <f t="shared" si="1"/>
        <v>8.1085495602347638E-4</v>
      </c>
      <c r="F49" s="167">
        <v>1.2357923572622198E-2</v>
      </c>
    </row>
    <row r="50" spans="1:6" ht="10.5" customHeight="1" x14ac:dyDescent="0.2">
      <c r="A50" s="13" t="s">
        <v>184</v>
      </c>
      <c r="B50" s="138">
        <v>5208.5162570000002</v>
      </c>
      <c r="C50" s="138">
        <v>5592.5106509999987</v>
      </c>
      <c r="D50" s="165">
        <f t="shared" si="0"/>
        <v>7.3724334350291798E-2</v>
      </c>
      <c r="E50" s="166">
        <f t="shared" si="1"/>
        <v>7.5896040410474688E-4</v>
      </c>
      <c r="F50" s="167">
        <v>5.5953850590850932E-3</v>
      </c>
    </row>
    <row r="51" spans="1:6" ht="10.5" customHeight="1" x14ac:dyDescent="0.2">
      <c r="A51" s="13" t="s">
        <v>222</v>
      </c>
      <c r="B51" s="138">
        <v>3694.7780170000001</v>
      </c>
      <c r="C51" s="138">
        <v>5957.283750999999</v>
      </c>
      <c r="D51" s="165">
        <f t="shared" si="0"/>
        <v>0.61235227761722366</v>
      </c>
      <c r="E51" s="166">
        <f t="shared" si="1"/>
        <v>5.3838561281074166E-4</v>
      </c>
      <c r="F51" s="167">
        <v>3.2968165624100237E-2</v>
      </c>
    </row>
    <row r="52" spans="1:6" ht="10.5" customHeight="1" x14ac:dyDescent="0.2">
      <c r="A52" s="13" t="s">
        <v>227</v>
      </c>
      <c r="B52" s="138">
        <v>3479.9438919999998</v>
      </c>
      <c r="C52" s="138">
        <v>6608.4448379999985</v>
      </c>
      <c r="D52" s="165">
        <f>IFERROR(((C52/B52-1)),"")</f>
        <v>0.89900901942473022</v>
      </c>
      <c r="E52" s="166">
        <f t="shared" si="1"/>
        <v>5.0708099816038749E-4</v>
      </c>
      <c r="F52" s="167">
        <v>4.5587039092508337E-2</v>
      </c>
    </row>
    <row r="53" spans="1:6" ht="10.5" customHeight="1" x14ac:dyDescent="0.2">
      <c r="A53" s="13" t="s">
        <v>257</v>
      </c>
      <c r="B53" s="138">
        <v>3471.6226390000002</v>
      </c>
      <c r="C53" s="138">
        <v>6328.1744249999992</v>
      </c>
      <c r="D53" s="165">
        <f t="shared" si="0"/>
        <v>0.82282900045346752</v>
      </c>
      <c r="E53" s="166">
        <f t="shared" si="1"/>
        <v>5.0586846445060984E-4</v>
      </c>
      <c r="F53" s="167">
        <v>4.1624324296482579E-2</v>
      </c>
    </row>
    <row r="54" spans="1:6" ht="10.5" customHeight="1" x14ac:dyDescent="0.2">
      <c r="A54" s="13" t="s">
        <v>182</v>
      </c>
      <c r="B54" s="138">
        <v>3296.2266099999997</v>
      </c>
      <c r="C54" s="138">
        <v>6135.5741580000013</v>
      </c>
      <c r="D54" s="165">
        <f t="shared" si="0"/>
        <v>0.86139330936352154</v>
      </c>
      <c r="E54" s="166">
        <f t="shared" si="1"/>
        <v>4.8031058299650027E-4</v>
      </c>
      <c r="F54" s="167">
        <v>4.1373632260967776E-2</v>
      </c>
    </row>
    <row r="55" spans="1:6" ht="10.5" customHeight="1" x14ac:dyDescent="0.2">
      <c r="A55" s="13" t="s">
        <v>126</v>
      </c>
      <c r="B55" s="138">
        <v>2717.492433999998</v>
      </c>
      <c r="C55" s="138">
        <v>3586.9519029999992</v>
      </c>
      <c r="D55" s="165">
        <f t="shared" si="0"/>
        <v>0.31994917745555784</v>
      </c>
      <c r="E55" s="166">
        <f t="shared" si="1"/>
        <v>3.9598017056937648E-4</v>
      </c>
      <c r="F55" s="167">
        <v>1.266935298623835E-2</v>
      </c>
    </row>
    <row r="56" spans="1:6" ht="10.5" customHeight="1" x14ac:dyDescent="0.2">
      <c r="A56" s="13" t="s">
        <v>223</v>
      </c>
      <c r="B56" s="138">
        <v>2658.7673690000011</v>
      </c>
      <c r="C56" s="138">
        <v>2719.4120210000001</v>
      </c>
      <c r="D56" s="165">
        <f t="shared" si="0"/>
        <v>2.2809311076661842E-2</v>
      </c>
      <c r="E56" s="166">
        <f t="shared" si="1"/>
        <v>3.8742303128742162E-4</v>
      </c>
      <c r="F56" s="167">
        <v>8.8368524388980944E-4</v>
      </c>
    </row>
    <row r="57" spans="1:6" ht="10.5" customHeight="1" x14ac:dyDescent="0.2">
      <c r="A57" s="13" t="s">
        <v>195</v>
      </c>
      <c r="B57" s="138">
        <v>2440.7315480000002</v>
      </c>
      <c r="C57" s="138">
        <v>6658.8970780000009</v>
      </c>
      <c r="D57" s="165">
        <f t="shared" si="0"/>
        <v>1.7282382134391128</v>
      </c>
      <c r="E57" s="166">
        <f t="shared" si="1"/>
        <v>3.5565188060836353E-4</v>
      </c>
      <c r="F57" s="167">
        <v>6.1465117074885889E-2</v>
      </c>
    </row>
    <row r="58" spans="1:6" ht="10.5" customHeight="1" x14ac:dyDescent="0.2">
      <c r="A58" s="168" t="s">
        <v>18</v>
      </c>
      <c r="B58" s="139">
        <v>28334.34498899999</v>
      </c>
      <c r="C58" s="139">
        <v>34188.35831899997</v>
      </c>
      <c r="D58" s="169">
        <f t="shared" si="0"/>
        <v>0.20660485824791919</v>
      </c>
      <c r="E58" s="170">
        <f t="shared" si="1"/>
        <v>4.128747010051761E-3</v>
      </c>
      <c r="F58" s="171">
        <v>8.5301919075326416E-2</v>
      </c>
    </row>
    <row r="59" spans="1:6" ht="8.1" customHeight="1" x14ac:dyDescent="0.2">
      <c r="A59" s="8" t="s">
        <v>44</v>
      </c>
      <c r="B59" s="21"/>
      <c r="C59" s="21"/>
      <c r="D59" s="21"/>
      <c r="E59" s="21"/>
      <c r="F59" s="21"/>
    </row>
    <row r="60" spans="1:6" ht="8.1" customHeight="1" x14ac:dyDescent="0.2">
      <c r="A60" s="11" t="s">
        <v>20</v>
      </c>
      <c r="B60" s="21"/>
      <c r="C60" s="21"/>
      <c r="D60" s="21"/>
      <c r="E60" s="21"/>
      <c r="F60" s="21"/>
    </row>
    <row r="61" spans="1:6" ht="8.1" customHeight="1" x14ac:dyDescent="0.2">
      <c r="A61" s="223" t="s">
        <v>322</v>
      </c>
      <c r="B61" s="11"/>
      <c r="C61" s="11"/>
      <c r="D61" s="11"/>
      <c r="E61" s="11"/>
      <c r="F61" s="11"/>
    </row>
    <row r="62" spans="1:6" ht="8.1" customHeight="1" x14ac:dyDescent="0.2">
      <c r="A62" s="235" t="s">
        <v>323</v>
      </c>
    </row>
  </sheetData>
  <mergeCells count="4">
    <mergeCell ref="B4:C4"/>
    <mergeCell ref="F4:F5"/>
    <mergeCell ref="A4:A5"/>
    <mergeCell ref="D4:D5"/>
  </mergeCells>
  <phoneticPr fontId="11" type="noConversion"/>
  <conditionalFormatting sqref="B8:F58">
    <cfRule type="containsBlanks" dxfId="61" priority="1">
      <formula>LEN(TRIM(B8))=0</formula>
    </cfRule>
  </conditionalFormatting>
  <pageMargins left="0.35433070866141736" right="0.35433070866141736" top="0.59055118110236227" bottom="0.59055118110236227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 codeName="Hoja15">
    <tabColor rgb="FFFFDDDD"/>
  </sheetPr>
  <dimension ref="A1:I512"/>
  <sheetViews>
    <sheetView showGridLines="0" topLeftCell="A37" zoomScale="150" zoomScaleNormal="150" zoomScalePageLayoutView="150" workbookViewId="0">
      <selection activeCell="A61" sqref="A61"/>
    </sheetView>
  </sheetViews>
  <sheetFormatPr baseColWidth="10" defaultColWidth="11.42578125" defaultRowHeight="13.5" x14ac:dyDescent="0.25"/>
  <cols>
    <col min="1" max="1" width="11.7109375" style="23" customWidth="1"/>
    <col min="2" max="8" width="9.7109375" style="23" customWidth="1"/>
    <col min="9" max="16384" width="11.42578125" style="23"/>
  </cols>
  <sheetData>
    <row r="1" spans="1:9" s="68" customFormat="1" ht="15" customHeight="1" x14ac:dyDescent="0.25">
      <c r="A1" s="81" t="s">
        <v>363</v>
      </c>
      <c r="B1" s="81"/>
      <c r="C1" s="81"/>
      <c r="D1" s="81"/>
      <c r="E1" s="81"/>
      <c r="F1" s="81"/>
    </row>
    <row r="2" spans="1:9" ht="4.3499999999999996" customHeight="1" x14ac:dyDescent="0.25"/>
    <row r="3" spans="1:9" ht="13.35" customHeight="1" x14ac:dyDescent="0.25">
      <c r="A3" s="268" t="s">
        <v>23</v>
      </c>
      <c r="B3" s="268" t="s">
        <v>14</v>
      </c>
      <c r="C3" s="268"/>
      <c r="D3" s="268"/>
      <c r="E3" s="268" t="s">
        <v>55</v>
      </c>
      <c r="F3" s="268"/>
      <c r="G3" s="268"/>
      <c r="H3" s="268"/>
    </row>
    <row r="4" spans="1:9" ht="25.5" x14ac:dyDescent="0.25">
      <c r="A4" s="268"/>
      <c r="B4" s="185">
        <v>2024</v>
      </c>
      <c r="C4" s="186" t="s">
        <v>280</v>
      </c>
      <c r="D4" s="196" t="s">
        <v>291</v>
      </c>
      <c r="E4" s="185">
        <v>2024</v>
      </c>
      <c r="F4" s="186" t="s">
        <v>280</v>
      </c>
      <c r="G4" s="196" t="s">
        <v>291</v>
      </c>
      <c r="H4" s="211" t="s">
        <v>298</v>
      </c>
    </row>
    <row r="5" spans="1:9" ht="16.350000000000001" customHeight="1" x14ac:dyDescent="0.25">
      <c r="A5" s="269" t="s">
        <v>45</v>
      </c>
      <c r="B5" s="269"/>
      <c r="C5" s="269"/>
      <c r="D5" s="269"/>
      <c r="E5" s="221">
        <f>SUM(E7:E57)</f>
        <v>6862698.2762610018</v>
      </c>
      <c r="F5" s="221">
        <f>SUM(F7:F57)</f>
        <v>7419543.5616099965</v>
      </c>
      <c r="G5" s="213">
        <f>(F5/E5-1)</f>
        <v>8.1140866599832551E-2</v>
      </c>
      <c r="H5" s="214">
        <f>SUM($H$7:$H$57)</f>
        <v>1</v>
      </c>
      <c r="I5" s="5"/>
    </row>
    <row r="6" spans="1:9" ht="3" customHeight="1" x14ac:dyDescent="0.25">
      <c r="A6" s="41"/>
      <c r="B6" s="1"/>
      <c r="C6" s="1"/>
      <c r="D6" s="1"/>
      <c r="E6" s="108"/>
      <c r="F6" s="108"/>
      <c r="G6" s="109"/>
      <c r="H6" s="109"/>
      <c r="I6" s="5"/>
    </row>
    <row r="7" spans="1:9" ht="12" customHeight="1" x14ac:dyDescent="0.25">
      <c r="A7" s="3" t="s">
        <v>87</v>
      </c>
      <c r="B7" s="138">
        <v>5429382.9082640056</v>
      </c>
      <c r="C7" s="138">
        <v>5993467.7576700114</v>
      </c>
      <c r="D7" s="178">
        <f>IFERROR(((C7/B7-1)),"")</f>
        <v>0.10389483647348174</v>
      </c>
      <c r="E7" s="157">
        <v>1821369.4482870002</v>
      </c>
      <c r="F7" s="157">
        <v>2114980.1718340004</v>
      </c>
      <c r="G7" s="172">
        <f>IFERROR(((F7/E7-1)),"")</f>
        <v>0.16120327692063863</v>
      </c>
      <c r="H7" s="180">
        <f>(F7/$F$5)</f>
        <v>0.28505529407189872</v>
      </c>
    </row>
    <row r="8" spans="1:9" ht="12" customHeight="1" x14ac:dyDescent="0.25">
      <c r="A8" s="3" t="s">
        <v>70</v>
      </c>
      <c r="B8" s="138">
        <v>660437.59490400017</v>
      </c>
      <c r="C8" s="138">
        <v>921681.27597900224</v>
      </c>
      <c r="D8" s="178">
        <f t="shared" ref="D8:D57" si="0">IFERROR(((C8/B8-1)),"")</f>
        <v>0.39556149300219023</v>
      </c>
      <c r="E8" s="158">
        <v>844790.87491900183</v>
      </c>
      <c r="F8" s="158">
        <v>993692.78034299961</v>
      </c>
      <c r="G8" s="172">
        <f t="shared" ref="G8:G57" si="1">IFERROR(((F8/E8-1)),"")</f>
        <v>0.17625889417694585</v>
      </c>
      <c r="H8" s="180">
        <f t="shared" ref="H8:H57" si="2">(F8/$F$5)</f>
        <v>0.13392909848046963</v>
      </c>
    </row>
    <row r="9" spans="1:9" ht="12" customHeight="1" x14ac:dyDescent="0.25">
      <c r="A9" s="3" t="s">
        <v>86</v>
      </c>
      <c r="B9" s="138">
        <v>1190449.5312709969</v>
      </c>
      <c r="C9" s="138">
        <v>1545447.505957996</v>
      </c>
      <c r="D9" s="178">
        <f t="shared" si="0"/>
        <v>0.29820497665951584</v>
      </c>
      <c r="E9" s="158">
        <v>625296.83770600019</v>
      </c>
      <c r="F9" s="158">
        <v>695090.0930860003</v>
      </c>
      <c r="G9" s="172">
        <f t="shared" si="1"/>
        <v>0.1116161975743355</v>
      </c>
      <c r="H9" s="180">
        <f t="shared" si="2"/>
        <v>9.3683673033812601E-2</v>
      </c>
    </row>
    <row r="10" spans="1:9" ht="12" customHeight="1" x14ac:dyDescent="0.25">
      <c r="A10" s="3" t="s">
        <v>85</v>
      </c>
      <c r="B10" s="138">
        <v>1700417.0207830004</v>
      </c>
      <c r="C10" s="138">
        <v>1796659.3039349997</v>
      </c>
      <c r="D10" s="178">
        <f t="shared" si="0"/>
        <v>5.6599223587918468E-2</v>
      </c>
      <c r="E10" s="158">
        <v>614672.9924760001</v>
      </c>
      <c r="F10" s="158">
        <v>642096.67928399914</v>
      </c>
      <c r="G10" s="172">
        <f t="shared" si="1"/>
        <v>4.4615083375523223E-2</v>
      </c>
      <c r="H10" s="180">
        <f t="shared" si="2"/>
        <v>8.6541264156237127E-2</v>
      </c>
    </row>
    <row r="11" spans="1:9" ht="12" customHeight="1" x14ac:dyDescent="0.25">
      <c r="A11" s="3" t="s">
        <v>84</v>
      </c>
      <c r="B11" s="138">
        <v>270054.90573300066</v>
      </c>
      <c r="C11" s="138">
        <v>313682.63929500018</v>
      </c>
      <c r="D11" s="178">
        <f t="shared" si="0"/>
        <v>0.16155134617378009</v>
      </c>
      <c r="E11" s="158">
        <v>465687.89627999981</v>
      </c>
      <c r="F11" s="158">
        <v>505485.92603700003</v>
      </c>
      <c r="G11" s="172">
        <f t="shared" si="1"/>
        <v>8.5460734700030239E-2</v>
      </c>
      <c r="H11" s="180">
        <f t="shared" si="2"/>
        <v>6.8128978803018519E-2</v>
      </c>
    </row>
    <row r="12" spans="1:9" ht="12" customHeight="1" x14ac:dyDescent="0.25">
      <c r="A12" s="3" t="s">
        <v>81</v>
      </c>
      <c r="B12" s="138">
        <v>253690.6189080005</v>
      </c>
      <c r="C12" s="138">
        <v>281164.77188199974</v>
      </c>
      <c r="D12" s="178">
        <f t="shared" si="0"/>
        <v>0.10829786726943413</v>
      </c>
      <c r="E12" s="158">
        <v>319753.2563100002</v>
      </c>
      <c r="F12" s="158">
        <v>355381.82388599997</v>
      </c>
      <c r="G12" s="172">
        <f t="shared" si="1"/>
        <v>0.11142519074601043</v>
      </c>
      <c r="H12" s="180">
        <f t="shared" si="2"/>
        <v>4.789807094398732E-2</v>
      </c>
    </row>
    <row r="13" spans="1:9" ht="12" customHeight="1" x14ac:dyDescent="0.25">
      <c r="A13" s="3" t="s">
        <v>180</v>
      </c>
      <c r="B13" s="138">
        <v>73082.862871999969</v>
      </c>
      <c r="C13" s="138">
        <v>76468.751477999802</v>
      </c>
      <c r="D13" s="178">
        <f t="shared" si="0"/>
        <v>4.6329446780567496E-2</v>
      </c>
      <c r="E13" s="158">
        <v>215643.70331900017</v>
      </c>
      <c r="F13" s="158">
        <v>213157.89674100009</v>
      </c>
      <c r="G13" s="172">
        <f t="shared" si="1"/>
        <v>-1.1527378447599879E-2</v>
      </c>
      <c r="H13" s="180">
        <f t="shared" si="2"/>
        <v>2.8729246613486571E-2</v>
      </c>
    </row>
    <row r="14" spans="1:9" ht="12" customHeight="1" x14ac:dyDescent="0.25">
      <c r="A14" s="3" t="s">
        <v>78</v>
      </c>
      <c r="B14" s="138">
        <v>87930.214723999816</v>
      </c>
      <c r="C14" s="138">
        <v>112138.41636599993</v>
      </c>
      <c r="D14" s="178">
        <f t="shared" si="0"/>
        <v>0.27531152650981405</v>
      </c>
      <c r="E14" s="158">
        <v>160973.3211079996</v>
      </c>
      <c r="F14" s="158">
        <v>189468.51056699952</v>
      </c>
      <c r="G14" s="172">
        <f t="shared" si="1"/>
        <v>0.17701808761143756</v>
      </c>
      <c r="H14" s="180">
        <f t="shared" si="2"/>
        <v>2.5536410561337278E-2</v>
      </c>
    </row>
    <row r="15" spans="1:9" ht="12" customHeight="1" x14ac:dyDescent="0.25">
      <c r="A15" s="3" t="s">
        <v>119</v>
      </c>
      <c r="B15" s="138">
        <v>108273.48011200008</v>
      </c>
      <c r="C15" s="138">
        <v>145575.31225799979</v>
      </c>
      <c r="D15" s="178">
        <f t="shared" si="0"/>
        <v>0.34451494592594623</v>
      </c>
      <c r="E15" s="158">
        <v>180598.28368100015</v>
      </c>
      <c r="F15" s="158">
        <v>183197.90035699989</v>
      </c>
      <c r="G15" s="172">
        <f t="shared" si="1"/>
        <v>1.4394470550958216E-2</v>
      </c>
      <c r="H15" s="180">
        <f t="shared" si="2"/>
        <v>2.469126285677431E-2</v>
      </c>
    </row>
    <row r="16" spans="1:9" ht="12" customHeight="1" x14ac:dyDescent="0.25">
      <c r="A16" s="3" t="s">
        <v>83</v>
      </c>
      <c r="B16" s="138">
        <v>519332.8410989999</v>
      </c>
      <c r="C16" s="138">
        <v>310219.2291900001</v>
      </c>
      <c r="D16" s="178">
        <f t="shared" si="0"/>
        <v>-0.40265817094578216</v>
      </c>
      <c r="E16" s="158">
        <v>287876.3972239999</v>
      </c>
      <c r="F16" s="158">
        <v>143638.23630999995</v>
      </c>
      <c r="G16" s="172">
        <f t="shared" si="1"/>
        <v>-0.50104198296523283</v>
      </c>
      <c r="H16" s="180">
        <f t="shared" si="2"/>
        <v>1.9359443760558138E-2</v>
      </c>
    </row>
    <row r="17" spans="1:8" ht="12" customHeight="1" x14ac:dyDescent="0.25">
      <c r="A17" s="3" t="s">
        <v>73</v>
      </c>
      <c r="B17" s="138">
        <v>57343.953886000003</v>
      </c>
      <c r="C17" s="138">
        <v>54974.332024000061</v>
      </c>
      <c r="D17" s="178">
        <f t="shared" si="0"/>
        <v>-4.1322959116330882E-2</v>
      </c>
      <c r="E17" s="158">
        <v>98264.165505000026</v>
      </c>
      <c r="F17" s="158">
        <v>111594.8081190001</v>
      </c>
      <c r="G17" s="172">
        <f t="shared" si="1"/>
        <v>0.13566128145994139</v>
      </c>
      <c r="H17" s="180">
        <f t="shared" si="2"/>
        <v>1.5040656772528563E-2</v>
      </c>
    </row>
    <row r="18" spans="1:8" ht="12" customHeight="1" x14ac:dyDescent="0.25">
      <c r="A18" s="3" t="s">
        <v>80</v>
      </c>
      <c r="B18" s="138">
        <v>20633.795832999993</v>
      </c>
      <c r="C18" s="138">
        <v>23274.274269000005</v>
      </c>
      <c r="D18" s="178">
        <f t="shared" si="0"/>
        <v>0.12796862280555521</v>
      </c>
      <c r="E18" s="158">
        <v>87783.979755999972</v>
      </c>
      <c r="F18" s="158">
        <v>109131.30480399993</v>
      </c>
      <c r="G18" s="172">
        <f t="shared" si="1"/>
        <v>0.24318019195912433</v>
      </c>
      <c r="H18" s="180">
        <f t="shared" si="2"/>
        <v>1.4708627814878559E-2</v>
      </c>
    </row>
    <row r="19" spans="1:8" ht="12" customHeight="1" x14ac:dyDescent="0.25">
      <c r="A19" s="3" t="s">
        <v>138</v>
      </c>
      <c r="B19" s="138">
        <v>53833.112921000007</v>
      </c>
      <c r="C19" s="138">
        <v>111793.84207099998</v>
      </c>
      <c r="D19" s="178">
        <f t="shared" si="0"/>
        <v>1.0766742996091874</v>
      </c>
      <c r="E19" s="158">
        <v>61997.015547000032</v>
      </c>
      <c r="F19" s="158">
        <v>107613.73188199986</v>
      </c>
      <c r="G19" s="172">
        <f t="shared" si="1"/>
        <v>0.73578890745825865</v>
      </c>
      <c r="H19" s="180">
        <f t="shared" si="2"/>
        <v>1.4504090580290134E-2</v>
      </c>
    </row>
    <row r="20" spans="1:8" ht="12" customHeight="1" x14ac:dyDescent="0.25">
      <c r="A20" s="3" t="s">
        <v>71</v>
      </c>
      <c r="B20" s="138">
        <v>22760.683195000009</v>
      </c>
      <c r="C20" s="138">
        <v>23185.269655999993</v>
      </c>
      <c r="D20" s="178">
        <f t="shared" si="0"/>
        <v>1.8654381213532911E-2</v>
      </c>
      <c r="E20" s="158">
        <v>92020.265753999935</v>
      </c>
      <c r="F20" s="158">
        <v>103470.23265300009</v>
      </c>
      <c r="G20" s="172">
        <f t="shared" si="1"/>
        <v>0.12442875278810472</v>
      </c>
      <c r="H20" s="180">
        <f t="shared" si="2"/>
        <v>1.3945633150315741E-2</v>
      </c>
    </row>
    <row r="21" spans="1:8" ht="12" customHeight="1" x14ac:dyDescent="0.25">
      <c r="A21" s="3" t="s">
        <v>220</v>
      </c>
      <c r="B21" s="138">
        <v>37083.027823000019</v>
      </c>
      <c r="C21" s="138">
        <v>36472.244672999994</v>
      </c>
      <c r="D21" s="178">
        <f t="shared" si="0"/>
        <v>-1.6470692547419175E-2</v>
      </c>
      <c r="E21" s="158">
        <v>91533.219065000012</v>
      </c>
      <c r="F21" s="158">
        <v>99706.627308999959</v>
      </c>
      <c r="G21" s="172">
        <f t="shared" si="1"/>
        <v>8.9294447715160263E-2</v>
      </c>
      <c r="H21" s="180">
        <f t="shared" si="2"/>
        <v>1.3438377506791567E-2</v>
      </c>
    </row>
    <row r="22" spans="1:8" ht="12" customHeight="1" x14ac:dyDescent="0.25">
      <c r="A22" s="3" t="s">
        <v>82</v>
      </c>
      <c r="B22" s="138">
        <v>82151.097601999965</v>
      </c>
      <c r="C22" s="138">
        <v>85181.186098999984</v>
      </c>
      <c r="D22" s="178">
        <f t="shared" si="0"/>
        <v>3.6884333690585525E-2</v>
      </c>
      <c r="E22" s="158">
        <v>84294.059474999958</v>
      </c>
      <c r="F22" s="158">
        <v>75924.98952399999</v>
      </c>
      <c r="G22" s="172">
        <f t="shared" si="1"/>
        <v>-9.9284220063954542E-2</v>
      </c>
      <c r="H22" s="180">
        <f t="shared" si="2"/>
        <v>1.0233107858123381E-2</v>
      </c>
    </row>
    <row r="23" spans="1:8" ht="12" customHeight="1" x14ac:dyDescent="0.25">
      <c r="A23" s="3" t="s">
        <v>217</v>
      </c>
      <c r="B23" s="138">
        <v>11743.73558600001</v>
      </c>
      <c r="C23" s="138">
        <v>12419.466635000006</v>
      </c>
      <c r="D23" s="178">
        <f t="shared" si="0"/>
        <v>5.7539702256712122E-2</v>
      </c>
      <c r="E23" s="158">
        <v>55649.616920000015</v>
      </c>
      <c r="F23" s="158">
        <v>73727.669517000017</v>
      </c>
      <c r="G23" s="172">
        <f t="shared" si="1"/>
        <v>0.32485493337696081</v>
      </c>
      <c r="H23" s="180">
        <f t="shared" si="2"/>
        <v>9.9369548685554927E-3</v>
      </c>
    </row>
    <row r="24" spans="1:8" ht="12" customHeight="1" x14ac:dyDescent="0.25">
      <c r="A24" s="3" t="s">
        <v>74</v>
      </c>
      <c r="B24" s="138">
        <v>48859.03811599996</v>
      </c>
      <c r="C24" s="138">
        <v>27791.346998999979</v>
      </c>
      <c r="D24" s="178">
        <f t="shared" si="0"/>
        <v>-0.43119332531642507</v>
      </c>
      <c r="E24" s="158">
        <v>63444.664581000055</v>
      </c>
      <c r="F24" s="158">
        <v>59847.241831000123</v>
      </c>
      <c r="G24" s="172">
        <f t="shared" si="1"/>
        <v>-5.6701738022542303E-2</v>
      </c>
      <c r="H24" s="180">
        <f t="shared" si="2"/>
        <v>8.0661622017640169E-3</v>
      </c>
    </row>
    <row r="25" spans="1:8" ht="12" customHeight="1" x14ac:dyDescent="0.25">
      <c r="A25" s="3" t="s">
        <v>139</v>
      </c>
      <c r="B25" s="138">
        <v>30713.247480000005</v>
      </c>
      <c r="C25" s="138">
        <v>37836.558370000006</v>
      </c>
      <c r="D25" s="178">
        <f t="shared" si="0"/>
        <v>0.23192958981750755</v>
      </c>
      <c r="E25" s="158">
        <v>41810.616662999993</v>
      </c>
      <c r="F25" s="158">
        <v>53608.427158000006</v>
      </c>
      <c r="G25" s="172">
        <f t="shared" si="1"/>
        <v>0.28217260199944394</v>
      </c>
      <c r="H25" s="180">
        <f t="shared" si="2"/>
        <v>7.2252998736174676E-3</v>
      </c>
    </row>
    <row r="26" spans="1:8" ht="12" customHeight="1" x14ac:dyDescent="0.25">
      <c r="A26" s="3" t="s">
        <v>122</v>
      </c>
      <c r="B26" s="138">
        <v>10848.475800000004</v>
      </c>
      <c r="C26" s="138">
        <v>13228.480451000012</v>
      </c>
      <c r="D26" s="178">
        <f t="shared" si="0"/>
        <v>0.21938608656895453</v>
      </c>
      <c r="E26" s="158">
        <v>37564.409173</v>
      </c>
      <c r="F26" s="158">
        <v>44627.207117999955</v>
      </c>
      <c r="G26" s="172">
        <f t="shared" si="1"/>
        <v>0.18801834237490023</v>
      </c>
      <c r="H26" s="180">
        <f t="shared" si="2"/>
        <v>6.0148183978471206E-3</v>
      </c>
    </row>
    <row r="27" spans="1:8" ht="12" customHeight="1" x14ac:dyDescent="0.25">
      <c r="A27" s="3" t="s">
        <v>129</v>
      </c>
      <c r="B27" s="138">
        <v>5723.5415250000024</v>
      </c>
      <c r="C27" s="138">
        <v>6031.1169090000021</v>
      </c>
      <c r="D27" s="178">
        <f t="shared" si="0"/>
        <v>5.3738648117871435E-2</v>
      </c>
      <c r="E27" s="158">
        <v>40871.468835000029</v>
      </c>
      <c r="F27" s="158">
        <v>41762.515751999978</v>
      </c>
      <c r="G27" s="172">
        <f t="shared" si="1"/>
        <v>2.1801196345478724E-2</v>
      </c>
      <c r="H27" s="180">
        <f t="shared" si="2"/>
        <v>5.6287176435065988E-3</v>
      </c>
    </row>
    <row r="28" spans="1:8" ht="12" customHeight="1" x14ac:dyDescent="0.25">
      <c r="A28" s="3" t="s">
        <v>76</v>
      </c>
      <c r="B28" s="138">
        <v>20894.134121000014</v>
      </c>
      <c r="C28" s="138">
        <v>20229.890173999993</v>
      </c>
      <c r="D28" s="178">
        <f t="shared" si="0"/>
        <v>-3.1790929605090001E-2</v>
      </c>
      <c r="E28" s="158">
        <v>40914.829358999988</v>
      </c>
      <c r="F28" s="158">
        <v>40574.882094999979</v>
      </c>
      <c r="G28" s="172">
        <f t="shared" si="1"/>
        <v>-8.3086565268841728E-3</v>
      </c>
      <c r="H28" s="180">
        <f t="shared" si="2"/>
        <v>5.4686493526288392E-3</v>
      </c>
    </row>
    <row r="29" spans="1:8" ht="12" customHeight="1" x14ac:dyDescent="0.25">
      <c r="A29" s="3" t="s">
        <v>72</v>
      </c>
      <c r="B29" s="138">
        <v>7403.2079860000094</v>
      </c>
      <c r="C29" s="138">
        <v>5180.0986269999967</v>
      </c>
      <c r="D29" s="178">
        <f t="shared" si="0"/>
        <v>-0.3002900044418676</v>
      </c>
      <c r="E29" s="158">
        <v>40795.562262000007</v>
      </c>
      <c r="F29" s="158">
        <v>36839.862496999995</v>
      </c>
      <c r="G29" s="172">
        <f t="shared" si="1"/>
        <v>-9.6963972198629178E-2</v>
      </c>
      <c r="H29" s="180">
        <f t="shared" si="2"/>
        <v>4.9652464725210088E-3</v>
      </c>
    </row>
    <row r="30" spans="1:8" ht="12" customHeight="1" x14ac:dyDescent="0.25">
      <c r="A30" s="3" t="s">
        <v>123</v>
      </c>
      <c r="B30" s="138">
        <v>130014.07550999998</v>
      </c>
      <c r="C30" s="138">
        <v>104547.22425699998</v>
      </c>
      <c r="D30" s="178">
        <f t="shared" si="0"/>
        <v>-0.19587764750164471</v>
      </c>
      <c r="E30" s="158">
        <v>52355.819480000013</v>
      </c>
      <c r="F30" s="158">
        <v>36653.805792000006</v>
      </c>
      <c r="G30" s="172">
        <f t="shared" si="1"/>
        <v>-0.29990961547260653</v>
      </c>
      <c r="H30" s="180">
        <f t="shared" si="2"/>
        <v>4.940169902317596E-3</v>
      </c>
    </row>
    <row r="31" spans="1:8" ht="12" customHeight="1" x14ac:dyDescent="0.25">
      <c r="A31" s="3" t="s">
        <v>130</v>
      </c>
      <c r="B31" s="138">
        <v>7381.9340430000002</v>
      </c>
      <c r="C31" s="138">
        <v>23584.227257000006</v>
      </c>
      <c r="D31" s="178">
        <f t="shared" si="0"/>
        <v>2.194857488514681</v>
      </c>
      <c r="E31" s="158">
        <v>24586.496163999989</v>
      </c>
      <c r="F31" s="158">
        <v>34226.305967000022</v>
      </c>
      <c r="G31" s="172">
        <f t="shared" si="1"/>
        <v>0.39207741268618923</v>
      </c>
      <c r="H31" s="180">
        <f t="shared" si="2"/>
        <v>4.612993465540503E-3</v>
      </c>
    </row>
    <row r="32" spans="1:8" ht="12" customHeight="1" x14ac:dyDescent="0.25">
      <c r="A32" s="3" t="s">
        <v>79</v>
      </c>
      <c r="B32" s="138">
        <v>92792.029316000015</v>
      </c>
      <c r="C32" s="138">
        <v>45884.006200999997</v>
      </c>
      <c r="D32" s="178">
        <f t="shared" si="0"/>
        <v>-0.50551780644064137</v>
      </c>
      <c r="E32" s="158">
        <v>71885.611310000051</v>
      </c>
      <c r="F32" s="158">
        <v>32814.326573000013</v>
      </c>
      <c r="G32" s="172">
        <f t="shared" si="1"/>
        <v>-0.54352024035114255</v>
      </c>
      <c r="H32" s="180">
        <f t="shared" si="2"/>
        <v>4.4226880401089658E-3</v>
      </c>
    </row>
    <row r="33" spans="1:8" ht="12" customHeight="1" x14ac:dyDescent="0.25">
      <c r="A33" s="3" t="s">
        <v>121</v>
      </c>
      <c r="B33" s="138">
        <v>7414.9946180000079</v>
      </c>
      <c r="C33" s="138">
        <v>7916.4000010000063</v>
      </c>
      <c r="D33" s="178">
        <f t="shared" si="0"/>
        <v>6.762046485951978E-2</v>
      </c>
      <c r="E33" s="158">
        <v>25032.225313000003</v>
      </c>
      <c r="F33" s="158">
        <v>31831.327880999979</v>
      </c>
      <c r="G33" s="172">
        <f t="shared" si="1"/>
        <v>0.2716139888877156</v>
      </c>
      <c r="H33" s="180">
        <f t="shared" si="2"/>
        <v>4.2902002820902332E-3</v>
      </c>
    </row>
    <row r="34" spans="1:8" ht="12" customHeight="1" x14ac:dyDescent="0.25">
      <c r="A34" s="3" t="s">
        <v>218</v>
      </c>
      <c r="B34" s="138">
        <v>3238.2636379999994</v>
      </c>
      <c r="C34" s="138">
        <v>7039.6590379999971</v>
      </c>
      <c r="D34" s="178">
        <f t="shared" si="0"/>
        <v>1.17389929448357</v>
      </c>
      <c r="E34" s="158">
        <v>14600.279529000005</v>
      </c>
      <c r="F34" s="158">
        <v>28340.156693000004</v>
      </c>
      <c r="G34" s="172">
        <f t="shared" si="1"/>
        <v>0.94106945943801823</v>
      </c>
      <c r="H34" s="180">
        <f t="shared" si="2"/>
        <v>3.8196630908182662E-3</v>
      </c>
    </row>
    <row r="35" spans="1:8" ht="12" customHeight="1" x14ac:dyDescent="0.25">
      <c r="A35" s="3" t="s">
        <v>124</v>
      </c>
      <c r="B35" s="138">
        <v>37096.021300000015</v>
      </c>
      <c r="C35" s="138">
        <v>13597.763870000001</v>
      </c>
      <c r="D35" s="178">
        <f t="shared" si="0"/>
        <v>-0.6334441432402349</v>
      </c>
      <c r="E35" s="158">
        <v>53304.932264999981</v>
      </c>
      <c r="F35" s="158">
        <v>25636.944283000012</v>
      </c>
      <c r="G35" s="172">
        <f t="shared" si="1"/>
        <v>-0.51905117981299398</v>
      </c>
      <c r="H35" s="180">
        <f t="shared" si="2"/>
        <v>3.4553263378154422E-3</v>
      </c>
    </row>
    <row r="36" spans="1:8" ht="12" customHeight="1" x14ac:dyDescent="0.25">
      <c r="A36" s="3" t="s">
        <v>140</v>
      </c>
      <c r="B36" s="138">
        <v>1453.105024</v>
      </c>
      <c r="C36" s="138">
        <v>2225.3632910000001</v>
      </c>
      <c r="D36" s="178">
        <f t="shared" si="0"/>
        <v>0.53145385518947874</v>
      </c>
      <c r="E36" s="158">
        <v>13752.900657999999</v>
      </c>
      <c r="F36" s="158">
        <v>24066.405777000007</v>
      </c>
      <c r="G36" s="172">
        <f t="shared" si="1"/>
        <v>0.74991489980702286</v>
      </c>
      <c r="H36" s="180">
        <f>(F36/$F$5)</f>
        <v>3.2436504452273531E-3</v>
      </c>
    </row>
    <row r="37" spans="1:8" ht="12" customHeight="1" x14ac:dyDescent="0.25">
      <c r="A37" s="3" t="s">
        <v>141</v>
      </c>
      <c r="B37" s="138">
        <v>2818.0015710000002</v>
      </c>
      <c r="C37" s="138">
        <v>3365.0077140000008</v>
      </c>
      <c r="D37" s="178">
        <f t="shared" si="0"/>
        <v>0.19411136907418025</v>
      </c>
      <c r="E37" s="158">
        <v>17653.719451999998</v>
      </c>
      <c r="F37" s="158">
        <v>20038.965103999999</v>
      </c>
      <c r="G37" s="172">
        <f t="shared" si="1"/>
        <v>0.13511292385071716</v>
      </c>
      <c r="H37" s="180">
        <f t="shared" si="2"/>
        <v>2.7008352923062647E-3</v>
      </c>
    </row>
    <row r="38" spans="1:8" ht="12" customHeight="1" x14ac:dyDescent="0.25">
      <c r="A38" s="3" t="s">
        <v>135</v>
      </c>
      <c r="B38" s="138">
        <v>71072.578563000017</v>
      </c>
      <c r="C38" s="138">
        <v>18725.116466000003</v>
      </c>
      <c r="D38" s="178">
        <f t="shared" si="0"/>
        <v>-0.73653528766510523</v>
      </c>
      <c r="E38" s="158">
        <v>51067.540900999986</v>
      </c>
      <c r="F38" s="158">
        <v>19094.637729000002</v>
      </c>
      <c r="G38" s="172">
        <f t="shared" si="1"/>
        <v>-0.62609051871095489</v>
      </c>
      <c r="H38" s="180">
        <f t="shared" si="2"/>
        <v>2.5735596226968685E-3</v>
      </c>
    </row>
    <row r="39" spans="1:8" ht="12" customHeight="1" x14ac:dyDescent="0.25">
      <c r="A39" s="5" t="s">
        <v>194</v>
      </c>
      <c r="B39" s="138">
        <v>13454.18730999999</v>
      </c>
      <c r="C39" s="138">
        <v>8755.6298190000016</v>
      </c>
      <c r="D39" s="178">
        <f t="shared" si="0"/>
        <v>-0.34922640682337813</v>
      </c>
      <c r="E39" s="158">
        <v>20456.307770000021</v>
      </c>
      <c r="F39" s="158">
        <v>15292.069754999999</v>
      </c>
      <c r="G39" s="172">
        <f t="shared" si="1"/>
        <v>-0.25245210783216609</v>
      </c>
      <c r="H39" s="180">
        <f t="shared" si="2"/>
        <v>2.0610526278360053E-3</v>
      </c>
    </row>
    <row r="40" spans="1:8" ht="12" customHeight="1" x14ac:dyDescent="0.25">
      <c r="A40" s="3" t="s">
        <v>142</v>
      </c>
      <c r="B40" s="138">
        <v>9501.9924190000129</v>
      </c>
      <c r="C40" s="138">
        <v>9982.4052330000068</v>
      </c>
      <c r="D40" s="178">
        <f t="shared" si="0"/>
        <v>5.0559166205960127E-2</v>
      </c>
      <c r="E40" s="158">
        <v>14905.418665000003</v>
      </c>
      <c r="F40" s="158">
        <v>13979.981990999999</v>
      </c>
      <c r="G40" s="172">
        <f t="shared" si="1"/>
        <v>-6.2087264692071931E-2</v>
      </c>
      <c r="H40" s="180">
        <f t="shared" si="2"/>
        <v>1.8842105144223221E-3</v>
      </c>
    </row>
    <row r="41" spans="1:8" ht="12" customHeight="1" x14ac:dyDescent="0.25">
      <c r="A41" s="3" t="s">
        <v>127</v>
      </c>
      <c r="B41" s="138">
        <v>9607.8962680000004</v>
      </c>
      <c r="C41" s="138">
        <v>6226.192114999998</v>
      </c>
      <c r="D41" s="178">
        <f t="shared" si="0"/>
        <v>-0.35197134301533683</v>
      </c>
      <c r="E41" s="158">
        <v>14998.021192999999</v>
      </c>
      <c r="F41" s="158">
        <v>11613.971203000005</v>
      </c>
      <c r="G41" s="172">
        <f t="shared" si="1"/>
        <v>-0.22563309829028821</v>
      </c>
      <c r="H41" s="180">
        <f t="shared" si="2"/>
        <v>1.5653215196542148E-3</v>
      </c>
    </row>
    <row r="42" spans="1:8" ht="12" customHeight="1" x14ac:dyDescent="0.25">
      <c r="A42" s="3" t="s">
        <v>265</v>
      </c>
      <c r="B42" s="138">
        <v>3627.9131529999995</v>
      </c>
      <c r="C42" s="138">
        <v>2074.3122290000001</v>
      </c>
      <c r="D42" s="178">
        <f t="shared" si="0"/>
        <v>-0.42823542308759333</v>
      </c>
      <c r="E42" s="158">
        <v>9050.1761250000018</v>
      </c>
      <c r="F42" s="158">
        <v>11424.797203000002</v>
      </c>
      <c r="G42" s="172">
        <f t="shared" si="1"/>
        <v>0.26238396305243161</v>
      </c>
      <c r="H42" s="180">
        <f t="shared" si="2"/>
        <v>1.5398248029857094E-3</v>
      </c>
    </row>
    <row r="43" spans="1:8" ht="12" customHeight="1" x14ac:dyDescent="0.25">
      <c r="A43" s="3" t="s">
        <v>185</v>
      </c>
      <c r="B43" s="138">
        <v>720.41632600000014</v>
      </c>
      <c r="C43" s="138">
        <v>730.11004100000002</v>
      </c>
      <c r="D43" s="178">
        <f t="shared" si="0"/>
        <v>1.3455712551411425E-2</v>
      </c>
      <c r="E43" s="158">
        <v>10686.015283000001</v>
      </c>
      <c r="F43" s="158">
        <v>10862.626834999999</v>
      </c>
      <c r="G43" s="172">
        <f t="shared" si="1"/>
        <v>1.6527353491713859E-2</v>
      </c>
      <c r="H43" s="180">
        <f t="shared" si="2"/>
        <v>1.4640559415548299E-3</v>
      </c>
    </row>
    <row r="44" spans="1:8" ht="12" customHeight="1" x14ac:dyDescent="0.25">
      <c r="A44" s="3" t="s">
        <v>125</v>
      </c>
      <c r="B44" s="138">
        <v>2980.165508</v>
      </c>
      <c r="C44" s="138">
        <v>4119.2657840000011</v>
      </c>
      <c r="D44" s="178">
        <f t="shared" si="0"/>
        <v>0.38222718602110639</v>
      </c>
      <c r="E44" s="158">
        <v>7656.9074579999997</v>
      </c>
      <c r="F44" s="158">
        <v>8869.3088550000048</v>
      </c>
      <c r="G44" s="172">
        <f t="shared" si="1"/>
        <v>0.15834087112196693</v>
      </c>
      <c r="H44" s="180">
        <f t="shared" si="2"/>
        <v>1.1953981779811019E-3</v>
      </c>
    </row>
    <row r="45" spans="1:8" ht="12" customHeight="1" x14ac:dyDescent="0.25">
      <c r="A45" s="3" t="s">
        <v>77</v>
      </c>
      <c r="B45" s="138">
        <v>1606.8351059999986</v>
      </c>
      <c r="C45" s="138">
        <v>2368.3548419999997</v>
      </c>
      <c r="D45" s="178">
        <f t="shared" si="0"/>
        <v>0.47392525415734954</v>
      </c>
      <c r="E45" s="158">
        <v>5731.4738839999982</v>
      </c>
      <c r="F45" s="158">
        <v>7185.9317119999969</v>
      </c>
      <c r="G45" s="172">
        <f t="shared" si="1"/>
        <v>0.25376680718379752</v>
      </c>
      <c r="H45" s="180">
        <f t="shared" si="2"/>
        <v>9.6851398638337434E-4</v>
      </c>
    </row>
    <row r="46" spans="1:8" ht="12" customHeight="1" x14ac:dyDescent="0.25">
      <c r="A46" s="3" t="s">
        <v>195</v>
      </c>
      <c r="B46" s="138">
        <v>806.03460200000018</v>
      </c>
      <c r="C46" s="138">
        <v>1642.9770100000001</v>
      </c>
      <c r="D46" s="178">
        <f t="shared" si="0"/>
        <v>1.0383455076535282</v>
      </c>
      <c r="E46" s="158">
        <v>2440.7315480000002</v>
      </c>
      <c r="F46" s="158">
        <v>6658.8970780000009</v>
      </c>
      <c r="G46" s="172">
        <f t="shared" si="1"/>
        <v>1.7282382134391128</v>
      </c>
      <c r="H46" s="180">
        <f t="shared" si="2"/>
        <v>8.9748069038293515E-4</v>
      </c>
    </row>
    <row r="47" spans="1:8" ht="12" customHeight="1" x14ac:dyDescent="0.25">
      <c r="A47" s="3" t="s">
        <v>227</v>
      </c>
      <c r="B47" s="138">
        <v>1367.9650000000004</v>
      </c>
      <c r="C47" s="138">
        <v>2025.1889999999999</v>
      </c>
      <c r="D47" s="178">
        <f t="shared" si="0"/>
        <v>0.48043919252320011</v>
      </c>
      <c r="E47" s="158">
        <v>3479.9438919999998</v>
      </c>
      <c r="F47" s="158">
        <v>6608.4448379999985</v>
      </c>
      <c r="G47" s="172">
        <f t="shared" si="1"/>
        <v>0.89900901942473022</v>
      </c>
      <c r="H47" s="180">
        <f t="shared" si="2"/>
        <v>8.9068077882758676E-4</v>
      </c>
    </row>
    <row r="48" spans="1:8" ht="12" customHeight="1" x14ac:dyDescent="0.25">
      <c r="A48" s="3" t="s">
        <v>219</v>
      </c>
      <c r="B48" s="138">
        <v>1994.9452600000004</v>
      </c>
      <c r="C48" s="138">
        <v>1646.9723009999991</v>
      </c>
      <c r="D48" s="178">
        <f t="shared" si="0"/>
        <v>-0.1744273218805017</v>
      </c>
      <c r="E48" s="158">
        <v>5564.6529090000022</v>
      </c>
      <c r="F48" s="158">
        <v>6412.7399169999981</v>
      </c>
      <c r="G48" s="172">
        <f t="shared" si="1"/>
        <v>0.15240609286310391</v>
      </c>
      <c r="H48" s="180">
        <f t="shared" si="2"/>
        <v>8.6430382997959945E-4</v>
      </c>
    </row>
    <row r="49" spans="1:8" ht="12" customHeight="1" x14ac:dyDescent="0.25">
      <c r="A49" s="3" t="s">
        <v>132</v>
      </c>
      <c r="B49" s="138">
        <v>2118.6442419999998</v>
      </c>
      <c r="C49" s="138">
        <v>2521.4602220000002</v>
      </c>
      <c r="D49" s="178">
        <f t="shared" si="0"/>
        <v>0.19012912692682282</v>
      </c>
      <c r="E49" s="158">
        <v>2129.7691560000007</v>
      </c>
      <c r="F49" s="158">
        <v>6389.0526009999994</v>
      </c>
      <c r="G49" s="172">
        <f t="shared" si="1"/>
        <v>1.999880331162049</v>
      </c>
      <c r="H49" s="180">
        <f t="shared" si="2"/>
        <v>8.6111127294380538E-4</v>
      </c>
    </row>
    <row r="50" spans="1:8" ht="12" customHeight="1" x14ac:dyDescent="0.25">
      <c r="A50" s="3" t="s">
        <v>257</v>
      </c>
      <c r="B50" s="138">
        <v>521.22900899999991</v>
      </c>
      <c r="C50" s="138">
        <v>799.85758799999996</v>
      </c>
      <c r="D50" s="178">
        <f t="shared" si="0"/>
        <v>0.53456076731907309</v>
      </c>
      <c r="E50" s="158">
        <v>3471.6226390000002</v>
      </c>
      <c r="F50" s="158">
        <v>6328.1744249999992</v>
      </c>
      <c r="G50" s="172">
        <f t="shared" si="1"/>
        <v>0.82282900045346752</v>
      </c>
      <c r="H50" s="180">
        <f t="shared" si="2"/>
        <v>8.5290616227972163E-4</v>
      </c>
    </row>
    <row r="51" spans="1:8" ht="12" customHeight="1" x14ac:dyDescent="0.25">
      <c r="A51" s="3" t="s">
        <v>182</v>
      </c>
      <c r="B51" s="138">
        <v>822.34939600000007</v>
      </c>
      <c r="C51" s="138">
        <v>6858.5767029999997</v>
      </c>
      <c r="D51" s="178">
        <f t="shared" si="0"/>
        <v>7.3402222174186402</v>
      </c>
      <c r="E51" s="158">
        <v>3296.2266099999997</v>
      </c>
      <c r="F51" s="158">
        <v>6135.5741580000013</v>
      </c>
      <c r="G51" s="172">
        <f t="shared" si="1"/>
        <v>0.86139330936352154</v>
      </c>
      <c r="H51" s="180">
        <f t="shared" si="2"/>
        <v>8.2694765615320661E-4</v>
      </c>
    </row>
    <row r="52" spans="1:8" ht="12" customHeight="1" x14ac:dyDescent="0.25">
      <c r="A52" s="3" t="s">
        <v>222</v>
      </c>
      <c r="B52" s="138">
        <v>1652.7147089999994</v>
      </c>
      <c r="C52" s="138">
        <v>2479.2247080000002</v>
      </c>
      <c r="D52" s="178">
        <f t="shared" si="0"/>
        <v>0.50009235986051914</v>
      </c>
      <c r="E52" s="158">
        <v>3694.7780170000001</v>
      </c>
      <c r="F52" s="158">
        <v>5957.283750999999</v>
      </c>
      <c r="G52" s="172">
        <f t="shared" si="1"/>
        <v>0.61235227761722366</v>
      </c>
      <c r="H52" s="180">
        <f t="shared" si="2"/>
        <v>8.0291782122879059E-4</v>
      </c>
    </row>
    <row r="53" spans="1:8" ht="12" customHeight="1" x14ac:dyDescent="0.25">
      <c r="A53" s="3" t="s">
        <v>184</v>
      </c>
      <c r="B53" s="138">
        <v>2469.6172140000008</v>
      </c>
      <c r="C53" s="138">
        <v>1731.238419</v>
      </c>
      <c r="D53" s="178">
        <f t="shared" si="0"/>
        <v>-0.2989851183471709</v>
      </c>
      <c r="E53" s="158">
        <v>5208.5162570000002</v>
      </c>
      <c r="F53" s="158">
        <v>5592.5106509999987</v>
      </c>
      <c r="G53" s="172">
        <f t="shared" si="1"/>
        <v>7.3724334350291798E-2</v>
      </c>
      <c r="H53" s="180">
        <f t="shared" si="2"/>
        <v>7.5375400178747081E-4</v>
      </c>
    </row>
    <row r="54" spans="1:8" ht="12" customHeight="1" x14ac:dyDescent="0.25">
      <c r="A54" s="3" t="s">
        <v>133</v>
      </c>
      <c r="B54" s="138">
        <v>19252.570919999998</v>
      </c>
      <c r="C54" s="138">
        <v>7928.5506799999994</v>
      </c>
      <c r="D54" s="178">
        <f t="shared" si="0"/>
        <v>-0.58818223742972187</v>
      </c>
      <c r="E54" s="158">
        <v>12657.409609999999</v>
      </c>
      <c r="F54" s="158">
        <v>4618.0453469999984</v>
      </c>
      <c r="G54" s="172">
        <f t="shared" si="1"/>
        <v>-0.63515083344134593</v>
      </c>
      <c r="H54" s="180">
        <f t="shared" si="2"/>
        <v>6.2241636680921515E-4</v>
      </c>
    </row>
    <row r="55" spans="1:8" ht="12" customHeight="1" x14ac:dyDescent="0.25">
      <c r="A55" s="3" t="s">
        <v>258</v>
      </c>
      <c r="B55" s="138">
        <v>3562.8410000000003</v>
      </c>
      <c r="C55" s="138">
        <v>2680.5214999999994</v>
      </c>
      <c r="D55" s="178">
        <f t="shared" si="0"/>
        <v>-0.24764492718030384</v>
      </c>
      <c r="E55" s="158">
        <v>7843.0603320000009</v>
      </c>
      <c r="F55" s="158">
        <v>4186.0871450000004</v>
      </c>
      <c r="G55" s="172">
        <f t="shared" si="1"/>
        <v>-0.46626865435159326</v>
      </c>
      <c r="H55" s="180">
        <f t="shared" si="2"/>
        <v>5.6419739438683808E-4</v>
      </c>
    </row>
    <row r="56" spans="1:8" ht="12" customHeight="1" x14ac:dyDescent="0.25">
      <c r="A56" s="3" t="s">
        <v>126</v>
      </c>
      <c r="B56" s="138">
        <v>727.94979799999999</v>
      </c>
      <c r="C56" s="138">
        <v>487.24132399999996</v>
      </c>
      <c r="D56" s="178">
        <f t="shared" si="0"/>
        <v>-0.33066631059083007</v>
      </c>
      <c r="E56" s="158">
        <v>2717.492433999998</v>
      </c>
      <c r="F56" s="158">
        <v>3586.9519029999992</v>
      </c>
      <c r="G56" s="172">
        <f t="shared" si="1"/>
        <v>0.31994917745555784</v>
      </c>
      <c r="H56" s="180">
        <f t="shared" si="2"/>
        <v>4.8344643753552572E-4</v>
      </c>
    </row>
    <row r="57" spans="1:8" ht="12" customHeight="1" x14ac:dyDescent="0.25">
      <c r="A57" s="117" t="s">
        <v>18</v>
      </c>
      <c r="B57" s="139">
        <v>11636.392999999998</v>
      </c>
      <c r="C57" s="139">
        <v>22281.885070000004</v>
      </c>
      <c r="D57" s="179">
        <f t="shared" si="0"/>
        <v>0.91484466621228822</v>
      </c>
      <c r="E57" s="159">
        <v>28863.343201999993</v>
      </c>
      <c r="F57" s="159">
        <v>30518.717739000003</v>
      </c>
      <c r="G57" s="179">
        <f t="shared" si="1"/>
        <v>5.7352141275349711E-2</v>
      </c>
      <c r="H57" s="181">
        <f t="shared" si="2"/>
        <v>4.1132877629978665E-3</v>
      </c>
    </row>
    <row r="58" spans="1:8" ht="8.1" customHeight="1" x14ac:dyDescent="0.25">
      <c r="A58" s="8" t="s">
        <v>44</v>
      </c>
      <c r="B58" s="32"/>
      <c r="C58" s="9"/>
      <c r="D58" s="35"/>
      <c r="E58" s="9"/>
      <c r="F58" s="9"/>
      <c r="G58" s="35"/>
      <c r="H58" s="10"/>
    </row>
    <row r="59" spans="1:8" ht="8.1" customHeight="1" x14ac:dyDescent="0.25">
      <c r="A59" s="11" t="s">
        <v>20</v>
      </c>
      <c r="B59" s="32"/>
      <c r="C59" s="9"/>
      <c r="D59" s="35"/>
      <c r="E59" s="9"/>
      <c r="F59" s="9"/>
      <c r="G59" s="35"/>
      <c r="H59" s="10"/>
    </row>
    <row r="60" spans="1:8" ht="8.1" customHeight="1" x14ac:dyDescent="0.25">
      <c r="A60" s="223" t="s">
        <v>322</v>
      </c>
      <c r="B60" s="11"/>
      <c r="C60" s="11"/>
      <c r="D60" s="11"/>
      <c r="E60" s="11"/>
      <c r="F60" s="11"/>
      <c r="G60" s="11"/>
      <c r="H60" s="10"/>
    </row>
    <row r="61" spans="1:8" ht="8.1" customHeight="1" x14ac:dyDescent="0.25">
      <c r="A61" s="235" t="s">
        <v>323</v>
      </c>
      <c r="B61" s="9"/>
      <c r="C61" s="9"/>
      <c r="D61" s="35"/>
      <c r="E61" s="9"/>
      <c r="F61" s="9"/>
      <c r="G61" s="35"/>
      <c r="H61" s="10"/>
    </row>
    <row r="62" spans="1:8" x14ac:dyDescent="0.25">
      <c r="B62" s="28"/>
      <c r="C62" s="28"/>
      <c r="D62" s="36"/>
      <c r="E62" s="28"/>
      <c r="F62" s="28"/>
      <c r="G62" s="36"/>
    </row>
    <row r="63" spans="1:8" x14ac:dyDescent="0.25">
      <c r="B63" s="28"/>
      <c r="C63" s="28"/>
      <c r="D63" s="28"/>
      <c r="E63" s="28"/>
      <c r="F63" s="28"/>
      <c r="G63" s="28"/>
      <c r="H63" s="28"/>
    </row>
    <row r="64" spans="1:8" x14ac:dyDescent="0.25">
      <c r="B64" s="28"/>
      <c r="C64" s="28"/>
      <c r="D64" s="36"/>
      <c r="E64" s="28"/>
      <c r="F64" s="28"/>
      <c r="G64" s="36"/>
    </row>
    <row r="65" spans="2:7" x14ac:dyDescent="0.25">
      <c r="B65" s="28"/>
      <c r="C65" s="28"/>
      <c r="D65" s="36"/>
      <c r="E65" s="28"/>
      <c r="F65" s="28"/>
      <c r="G65" s="36"/>
    </row>
    <row r="66" spans="2:7" x14ac:dyDescent="0.25">
      <c r="B66" s="28"/>
      <c r="C66" s="28"/>
      <c r="D66" s="36"/>
      <c r="E66" s="28"/>
      <c r="F66" s="28"/>
      <c r="G66" s="36"/>
    </row>
    <row r="67" spans="2:7" x14ac:dyDescent="0.25">
      <c r="B67" s="28"/>
      <c r="C67" s="28"/>
      <c r="D67" s="36"/>
      <c r="E67" s="28"/>
      <c r="F67" s="28"/>
      <c r="G67" s="36"/>
    </row>
    <row r="68" spans="2:7" x14ac:dyDescent="0.25">
      <c r="B68" s="28"/>
      <c r="C68" s="28"/>
      <c r="D68" s="36"/>
      <c r="E68" s="28"/>
      <c r="F68" s="28"/>
      <c r="G68" s="36"/>
    </row>
    <row r="69" spans="2:7" x14ac:dyDescent="0.25">
      <c r="B69" s="28"/>
      <c r="C69" s="28"/>
      <c r="D69" s="36"/>
      <c r="E69" s="28"/>
      <c r="F69" s="28"/>
      <c r="G69" s="36"/>
    </row>
    <row r="70" spans="2:7" x14ac:dyDescent="0.25">
      <c r="B70" s="28"/>
      <c r="C70" s="28"/>
      <c r="D70" s="36"/>
      <c r="E70" s="28"/>
      <c r="F70" s="28"/>
      <c r="G70" s="36"/>
    </row>
    <row r="71" spans="2:7" x14ac:dyDescent="0.25">
      <c r="B71" s="28"/>
      <c r="C71" s="28"/>
      <c r="D71" s="36"/>
      <c r="E71" s="28"/>
      <c r="F71" s="28"/>
      <c r="G71" s="36"/>
    </row>
    <row r="72" spans="2:7" x14ac:dyDescent="0.25">
      <c r="B72" s="28"/>
      <c r="C72" s="28"/>
      <c r="D72" s="36"/>
      <c r="E72" s="28"/>
      <c r="F72" s="28"/>
      <c r="G72" s="36"/>
    </row>
    <row r="73" spans="2:7" x14ac:dyDescent="0.25">
      <c r="B73" s="28"/>
      <c r="C73" s="28"/>
      <c r="D73" s="36"/>
      <c r="E73" s="28"/>
      <c r="F73" s="28"/>
      <c r="G73" s="36"/>
    </row>
    <row r="74" spans="2:7" x14ac:dyDescent="0.25">
      <c r="B74" s="28"/>
      <c r="C74" s="28"/>
      <c r="D74" s="36"/>
      <c r="E74" s="28"/>
      <c r="F74" s="28"/>
      <c r="G74" s="36"/>
    </row>
    <row r="75" spans="2:7" x14ac:dyDescent="0.25">
      <c r="B75" s="28"/>
      <c r="C75" s="28"/>
      <c r="D75" s="36"/>
      <c r="E75" s="28"/>
      <c r="F75" s="28"/>
      <c r="G75" s="36"/>
    </row>
    <row r="76" spans="2:7" x14ac:dyDescent="0.25">
      <c r="B76" s="28"/>
      <c r="C76" s="28"/>
      <c r="D76" s="36"/>
      <c r="E76" s="28"/>
      <c r="F76" s="28"/>
      <c r="G76" s="36"/>
    </row>
    <row r="77" spans="2:7" x14ac:dyDescent="0.25">
      <c r="B77" s="28"/>
      <c r="C77" s="28"/>
      <c r="D77" s="36"/>
      <c r="E77" s="28"/>
      <c r="F77" s="28"/>
      <c r="G77" s="36"/>
    </row>
    <row r="78" spans="2:7" x14ac:dyDescent="0.25">
      <c r="B78" s="28"/>
      <c r="C78" s="28"/>
      <c r="D78" s="36"/>
      <c r="E78" s="28"/>
      <c r="F78" s="28"/>
      <c r="G78" s="36"/>
    </row>
    <row r="79" spans="2:7" x14ac:dyDescent="0.25">
      <c r="B79" s="28"/>
      <c r="C79" s="28"/>
      <c r="D79" s="36"/>
      <c r="E79" s="28"/>
      <c r="F79" s="28"/>
      <c r="G79" s="36"/>
    </row>
    <row r="80" spans="2:7" x14ac:dyDescent="0.25">
      <c r="B80" s="28"/>
      <c r="C80" s="28"/>
      <c r="D80" s="36"/>
      <c r="E80" s="28"/>
      <c r="F80" s="28"/>
      <c r="G80" s="36"/>
    </row>
    <row r="81" spans="2:7" x14ac:dyDescent="0.25">
      <c r="B81" s="28"/>
      <c r="C81" s="28"/>
      <c r="D81" s="36"/>
      <c r="E81" s="28"/>
      <c r="F81" s="28"/>
      <c r="G81" s="36"/>
    </row>
    <row r="82" spans="2:7" x14ac:dyDescent="0.25">
      <c r="B82" s="28"/>
      <c r="C82" s="28"/>
      <c r="D82" s="36"/>
      <c r="E82" s="28"/>
      <c r="F82" s="28"/>
      <c r="G82" s="36"/>
    </row>
    <row r="83" spans="2:7" x14ac:dyDescent="0.25">
      <c r="B83" s="28"/>
      <c r="C83" s="28"/>
      <c r="D83" s="36"/>
      <c r="E83" s="28"/>
      <c r="F83" s="28"/>
      <c r="G83" s="36"/>
    </row>
    <row r="84" spans="2:7" x14ac:dyDescent="0.25">
      <c r="B84" s="28"/>
      <c r="C84" s="28"/>
      <c r="D84" s="36"/>
      <c r="E84" s="28"/>
      <c r="F84" s="28"/>
      <c r="G84" s="36"/>
    </row>
    <row r="85" spans="2:7" x14ac:dyDescent="0.25">
      <c r="B85" s="28"/>
      <c r="C85" s="28"/>
      <c r="D85" s="36"/>
      <c r="E85" s="28"/>
      <c r="F85" s="28"/>
      <c r="G85" s="36"/>
    </row>
    <row r="86" spans="2:7" x14ac:dyDescent="0.25">
      <c r="B86" s="28"/>
      <c r="C86" s="28"/>
      <c r="D86" s="36"/>
      <c r="E86" s="28"/>
      <c r="F86" s="28"/>
      <c r="G86" s="36"/>
    </row>
    <row r="87" spans="2:7" x14ac:dyDescent="0.25">
      <c r="B87" s="28"/>
      <c r="C87" s="28"/>
      <c r="D87" s="36"/>
      <c r="E87" s="28"/>
      <c r="F87" s="28"/>
      <c r="G87" s="36"/>
    </row>
    <row r="88" spans="2:7" x14ac:dyDescent="0.25">
      <c r="B88" s="28"/>
      <c r="C88" s="28"/>
      <c r="D88" s="36"/>
      <c r="E88" s="28"/>
      <c r="F88" s="28"/>
      <c r="G88" s="36"/>
    </row>
    <row r="89" spans="2:7" x14ac:dyDescent="0.25">
      <c r="B89" s="28"/>
      <c r="C89" s="28"/>
      <c r="D89" s="36"/>
      <c r="E89" s="28"/>
      <c r="F89" s="28"/>
      <c r="G89" s="36"/>
    </row>
    <row r="90" spans="2:7" x14ac:dyDescent="0.25">
      <c r="B90" s="28"/>
      <c r="C90" s="28"/>
      <c r="D90" s="36"/>
      <c r="E90" s="28"/>
      <c r="F90" s="28"/>
      <c r="G90" s="36"/>
    </row>
    <row r="91" spans="2:7" x14ac:dyDescent="0.25">
      <c r="B91" s="28"/>
      <c r="C91" s="28"/>
      <c r="D91" s="36"/>
      <c r="E91" s="28"/>
      <c r="F91" s="28"/>
      <c r="G91" s="36"/>
    </row>
    <row r="92" spans="2:7" x14ac:dyDescent="0.25">
      <c r="B92" s="28"/>
      <c r="C92" s="28"/>
      <c r="D92" s="36"/>
      <c r="E92" s="28"/>
      <c r="F92" s="28"/>
      <c r="G92" s="36"/>
    </row>
    <row r="93" spans="2:7" x14ac:dyDescent="0.25">
      <c r="B93" s="28"/>
      <c r="C93" s="28"/>
      <c r="D93" s="36"/>
      <c r="E93" s="28"/>
      <c r="F93" s="28"/>
      <c r="G93" s="36"/>
    </row>
    <row r="94" spans="2:7" x14ac:dyDescent="0.25">
      <c r="B94" s="28"/>
      <c r="C94" s="28"/>
      <c r="D94" s="36"/>
      <c r="E94" s="28"/>
      <c r="F94" s="28"/>
      <c r="G94" s="36"/>
    </row>
    <row r="95" spans="2:7" x14ac:dyDescent="0.25">
      <c r="B95" s="28"/>
      <c r="C95" s="28"/>
      <c r="D95" s="36"/>
      <c r="E95" s="28"/>
      <c r="F95" s="28"/>
      <c r="G95" s="36"/>
    </row>
    <row r="96" spans="2:7" x14ac:dyDescent="0.25">
      <c r="B96" s="28"/>
      <c r="C96" s="28"/>
      <c r="D96" s="36"/>
      <c r="E96" s="28"/>
      <c r="F96" s="28"/>
      <c r="G96" s="36"/>
    </row>
    <row r="97" spans="2:7" x14ac:dyDescent="0.25">
      <c r="B97" s="28"/>
      <c r="C97" s="28"/>
      <c r="D97" s="36"/>
      <c r="E97" s="28"/>
      <c r="F97" s="28"/>
      <c r="G97" s="36"/>
    </row>
    <row r="98" spans="2:7" x14ac:dyDescent="0.25">
      <c r="B98" s="28"/>
      <c r="C98" s="28"/>
      <c r="D98" s="36"/>
      <c r="E98" s="28"/>
      <c r="F98" s="28"/>
      <c r="G98" s="36"/>
    </row>
    <row r="99" spans="2:7" x14ac:dyDescent="0.25">
      <c r="B99" s="28"/>
      <c r="C99" s="28"/>
      <c r="D99" s="36"/>
      <c r="E99" s="28"/>
      <c r="F99" s="28"/>
      <c r="G99" s="36"/>
    </row>
    <row r="100" spans="2:7" x14ac:dyDescent="0.25">
      <c r="B100" s="28"/>
      <c r="C100" s="28"/>
      <c r="D100" s="36"/>
      <c r="E100" s="28"/>
      <c r="F100" s="28"/>
      <c r="G100" s="36"/>
    </row>
    <row r="101" spans="2:7" x14ac:dyDescent="0.25">
      <c r="B101" s="28"/>
      <c r="C101" s="28"/>
      <c r="D101" s="36"/>
      <c r="E101" s="28"/>
      <c r="F101" s="28"/>
      <c r="G101" s="36"/>
    </row>
    <row r="102" spans="2:7" x14ac:dyDescent="0.25">
      <c r="B102" s="28"/>
      <c r="C102" s="28"/>
      <c r="D102" s="36"/>
      <c r="E102" s="28"/>
      <c r="F102" s="28"/>
      <c r="G102" s="36"/>
    </row>
    <row r="103" spans="2:7" x14ac:dyDescent="0.25">
      <c r="B103" s="28"/>
      <c r="C103" s="28"/>
      <c r="D103" s="36"/>
      <c r="E103" s="28"/>
      <c r="F103" s="28"/>
      <c r="G103" s="36"/>
    </row>
    <row r="104" spans="2:7" x14ac:dyDescent="0.25">
      <c r="B104" s="28"/>
      <c r="C104" s="28"/>
      <c r="D104" s="36"/>
      <c r="E104" s="28"/>
      <c r="F104" s="28"/>
      <c r="G104" s="36"/>
    </row>
    <row r="105" spans="2:7" x14ac:dyDescent="0.25">
      <c r="B105" s="28"/>
      <c r="C105" s="28"/>
      <c r="D105" s="36"/>
      <c r="E105" s="28"/>
      <c r="F105" s="28"/>
      <c r="G105" s="36"/>
    </row>
    <row r="106" spans="2:7" x14ac:dyDescent="0.25">
      <c r="B106" s="28"/>
      <c r="C106" s="28"/>
      <c r="D106" s="36"/>
      <c r="E106" s="28"/>
      <c r="F106" s="28"/>
      <c r="G106" s="36"/>
    </row>
    <row r="107" spans="2:7" x14ac:dyDescent="0.25">
      <c r="B107" s="28"/>
      <c r="C107" s="28"/>
      <c r="D107" s="36"/>
      <c r="E107" s="28"/>
      <c r="F107" s="28"/>
      <c r="G107" s="36"/>
    </row>
    <row r="108" spans="2:7" x14ac:dyDescent="0.25">
      <c r="B108" s="28"/>
      <c r="C108" s="28"/>
      <c r="D108" s="36"/>
      <c r="E108" s="28"/>
      <c r="F108" s="28"/>
      <c r="G108" s="36"/>
    </row>
    <row r="109" spans="2:7" x14ac:dyDescent="0.25">
      <c r="B109" s="28"/>
      <c r="C109" s="28"/>
      <c r="D109" s="36"/>
      <c r="E109" s="28"/>
      <c r="F109" s="28"/>
      <c r="G109" s="36"/>
    </row>
    <row r="110" spans="2:7" x14ac:dyDescent="0.25">
      <c r="B110" s="28"/>
      <c r="C110" s="28"/>
      <c r="D110" s="36"/>
      <c r="E110" s="28"/>
      <c r="F110" s="28"/>
      <c r="G110" s="36"/>
    </row>
    <row r="111" spans="2:7" x14ac:dyDescent="0.25">
      <c r="B111" s="28"/>
      <c r="C111" s="28"/>
      <c r="D111" s="36"/>
      <c r="E111" s="28"/>
      <c r="F111" s="28"/>
      <c r="G111" s="36"/>
    </row>
    <row r="112" spans="2:7" x14ac:dyDescent="0.25">
      <c r="B112" s="28"/>
      <c r="C112" s="28"/>
      <c r="D112" s="36"/>
      <c r="E112" s="28"/>
      <c r="F112" s="28"/>
      <c r="G112" s="36"/>
    </row>
    <row r="113" spans="2:7" x14ac:dyDescent="0.25">
      <c r="B113" s="28"/>
      <c r="C113" s="28"/>
      <c r="D113" s="36"/>
      <c r="E113" s="28"/>
      <c r="F113" s="28"/>
      <c r="G113" s="36"/>
    </row>
    <row r="114" spans="2:7" x14ac:dyDescent="0.25">
      <c r="B114" s="28"/>
      <c r="C114" s="28"/>
      <c r="D114" s="36"/>
      <c r="E114" s="28"/>
      <c r="F114" s="28"/>
      <c r="G114" s="36"/>
    </row>
    <row r="115" spans="2:7" x14ac:dyDescent="0.25">
      <c r="B115" s="28"/>
      <c r="C115" s="28"/>
      <c r="D115" s="36"/>
      <c r="E115" s="28"/>
      <c r="F115" s="28"/>
      <c r="G115" s="36"/>
    </row>
    <row r="116" spans="2:7" x14ac:dyDescent="0.25">
      <c r="B116" s="28"/>
      <c r="C116" s="28"/>
      <c r="D116" s="36"/>
      <c r="E116" s="28"/>
      <c r="F116" s="28"/>
      <c r="G116" s="36"/>
    </row>
    <row r="117" spans="2:7" x14ac:dyDescent="0.25">
      <c r="B117" s="28"/>
      <c r="C117" s="28"/>
      <c r="D117" s="36"/>
      <c r="E117" s="28"/>
      <c r="F117" s="28"/>
      <c r="G117" s="36"/>
    </row>
    <row r="118" spans="2:7" x14ac:dyDescent="0.25">
      <c r="B118" s="28"/>
      <c r="C118" s="28"/>
      <c r="D118" s="36"/>
      <c r="E118" s="28"/>
      <c r="F118" s="28"/>
      <c r="G118" s="36"/>
    </row>
    <row r="119" spans="2:7" x14ac:dyDescent="0.25">
      <c r="B119" s="28"/>
      <c r="C119" s="28"/>
      <c r="D119" s="36"/>
      <c r="E119" s="28"/>
      <c r="F119" s="28"/>
      <c r="G119" s="36"/>
    </row>
    <row r="120" spans="2:7" x14ac:dyDescent="0.25">
      <c r="B120" s="28"/>
      <c r="C120" s="28"/>
      <c r="D120" s="36"/>
      <c r="E120" s="28"/>
      <c r="F120" s="28"/>
      <c r="G120" s="36"/>
    </row>
    <row r="121" spans="2:7" x14ac:dyDescent="0.25">
      <c r="B121" s="28"/>
      <c r="C121" s="28"/>
      <c r="D121" s="36"/>
      <c r="E121" s="28"/>
      <c r="F121" s="28"/>
      <c r="G121" s="36"/>
    </row>
    <row r="122" spans="2:7" x14ac:dyDescent="0.25">
      <c r="B122" s="28"/>
      <c r="C122" s="28"/>
      <c r="D122" s="36"/>
      <c r="E122" s="28"/>
      <c r="F122" s="28"/>
      <c r="G122" s="36"/>
    </row>
    <row r="123" spans="2:7" x14ac:dyDescent="0.25">
      <c r="B123" s="28"/>
      <c r="C123" s="28"/>
      <c r="D123" s="36"/>
      <c r="E123" s="28"/>
      <c r="F123" s="28"/>
      <c r="G123" s="36"/>
    </row>
    <row r="124" spans="2:7" x14ac:dyDescent="0.25">
      <c r="B124" s="28"/>
      <c r="C124" s="28"/>
      <c r="D124" s="36"/>
      <c r="E124" s="28"/>
      <c r="F124" s="28"/>
      <c r="G124" s="36"/>
    </row>
    <row r="125" spans="2:7" x14ac:dyDescent="0.25">
      <c r="B125" s="28"/>
      <c r="C125" s="28"/>
      <c r="D125" s="36"/>
      <c r="E125" s="28"/>
      <c r="F125" s="28"/>
      <c r="G125" s="36"/>
    </row>
    <row r="126" spans="2:7" x14ac:dyDescent="0.25">
      <c r="B126" s="28"/>
      <c r="C126" s="28"/>
      <c r="D126" s="36"/>
      <c r="E126" s="28"/>
      <c r="F126" s="28"/>
      <c r="G126" s="36"/>
    </row>
    <row r="127" spans="2:7" x14ac:dyDescent="0.25">
      <c r="B127" s="28"/>
      <c r="C127" s="28"/>
      <c r="D127" s="36"/>
      <c r="E127" s="28"/>
      <c r="F127" s="28"/>
      <c r="G127" s="36"/>
    </row>
    <row r="128" spans="2:7" x14ac:dyDescent="0.25">
      <c r="B128" s="28"/>
      <c r="C128" s="28"/>
      <c r="D128" s="36"/>
      <c r="E128" s="28"/>
      <c r="F128" s="28"/>
      <c r="G128" s="36"/>
    </row>
    <row r="129" spans="2:7" x14ac:dyDescent="0.25">
      <c r="B129" s="28"/>
      <c r="C129" s="28"/>
      <c r="D129" s="36"/>
      <c r="E129" s="28"/>
      <c r="F129" s="28"/>
      <c r="G129" s="36"/>
    </row>
    <row r="130" spans="2:7" x14ac:dyDescent="0.25">
      <c r="B130" s="28"/>
      <c r="C130" s="28"/>
      <c r="D130" s="36"/>
      <c r="E130" s="28"/>
      <c r="F130" s="28"/>
      <c r="G130" s="36"/>
    </row>
    <row r="131" spans="2:7" x14ac:dyDescent="0.25">
      <c r="B131" s="28"/>
      <c r="C131" s="28"/>
      <c r="D131" s="36"/>
      <c r="E131" s="28"/>
      <c r="F131" s="28"/>
      <c r="G131" s="36"/>
    </row>
    <row r="132" spans="2:7" x14ac:dyDescent="0.25">
      <c r="B132" s="28"/>
      <c r="C132" s="28"/>
      <c r="D132" s="36"/>
      <c r="E132" s="28"/>
      <c r="F132" s="28"/>
      <c r="G132" s="36"/>
    </row>
    <row r="133" spans="2:7" x14ac:dyDescent="0.25">
      <c r="B133" s="28"/>
      <c r="C133" s="28"/>
      <c r="D133" s="36"/>
      <c r="E133" s="28"/>
      <c r="F133" s="28"/>
      <c r="G133" s="36"/>
    </row>
    <row r="134" spans="2:7" x14ac:dyDescent="0.25">
      <c r="B134" s="28"/>
      <c r="C134" s="28"/>
      <c r="D134" s="36"/>
      <c r="E134" s="28"/>
      <c r="F134" s="28"/>
      <c r="G134" s="36"/>
    </row>
    <row r="135" spans="2:7" x14ac:dyDescent="0.25">
      <c r="B135" s="28"/>
      <c r="C135" s="28"/>
      <c r="D135" s="36"/>
      <c r="E135" s="28"/>
      <c r="F135" s="28"/>
      <c r="G135" s="36"/>
    </row>
    <row r="136" spans="2:7" x14ac:dyDescent="0.25">
      <c r="B136" s="28"/>
      <c r="C136" s="28"/>
      <c r="D136" s="36"/>
      <c r="E136" s="28"/>
      <c r="F136" s="28"/>
      <c r="G136" s="36"/>
    </row>
    <row r="137" spans="2:7" x14ac:dyDescent="0.25">
      <c r="B137" s="28"/>
      <c r="C137" s="28"/>
      <c r="D137" s="36"/>
      <c r="E137" s="28"/>
      <c r="F137" s="28"/>
      <c r="G137" s="36"/>
    </row>
    <row r="138" spans="2:7" x14ac:dyDescent="0.25">
      <c r="B138" s="28"/>
      <c r="C138" s="28"/>
      <c r="D138" s="36"/>
      <c r="E138" s="28"/>
      <c r="F138" s="28"/>
      <c r="G138" s="36"/>
    </row>
    <row r="139" spans="2:7" x14ac:dyDescent="0.25">
      <c r="B139" s="28"/>
      <c r="C139" s="28"/>
      <c r="D139" s="36"/>
      <c r="E139" s="28"/>
      <c r="F139" s="28"/>
      <c r="G139" s="36"/>
    </row>
    <row r="140" spans="2:7" x14ac:dyDescent="0.25">
      <c r="B140" s="28"/>
      <c r="C140" s="28"/>
      <c r="D140" s="36"/>
      <c r="E140" s="28"/>
      <c r="F140" s="28"/>
      <c r="G140" s="36"/>
    </row>
    <row r="141" spans="2:7" x14ac:dyDescent="0.25">
      <c r="B141" s="28"/>
      <c r="C141" s="28"/>
      <c r="D141" s="36"/>
      <c r="E141" s="28"/>
      <c r="F141" s="28"/>
      <c r="G141" s="36"/>
    </row>
    <row r="142" spans="2:7" x14ac:dyDescent="0.25">
      <c r="B142" s="28"/>
      <c r="C142" s="28"/>
      <c r="D142" s="36"/>
      <c r="E142" s="28"/>
      <c r="F142" s="28"/>
      <c r="G142" s="36"/>
    </row>
    <row r="143" spans="2:7" x14ac:dyDescent="0.25">
      <c r="B143" s="28"/>
      <c r="C143" s="28"/>
      <c r="D143" s="36"/>
      <c r="E143" s="28"/>
      <c r="F143" s="28"/>
      <c r="G143" s="36"/>
    </row>
    <row r="144" spans="2:7" x14ac:dyDescent="0.25">
      <c r="B144" s="28"/>
      <c r="C144" s="28"/>
      <c r="D144" s="36"/>
      <c r="E144" s="28"/>
      <c r="F144" s="28"/>
      <c r="G144" s="36"/>
    </row>
    <row r="145" spans="2:7" x14ac:dyDescent="0.25">
      <c r="B145" s="28"/>
      <c r="C145" s="28"/>
      <c r="D145" s="36"/>
      <c r="E145" s="28"/>
      <c r="F145" s="28"/>
      <c r="G145" s="36"/>
    </row>
    <row r="146" spans="2:7" x14ac:dyDescent="0.25">
      <c r="B146" s="28"/>
      <c r="C146" s="28"/>
      <c r="D146" s="36"/>
      <c r="E146" s="28"/>
      <c r="F146" s="28"/>
      <c r="G146" s="36"/>
    </row>
    <row r="147" spans="2:7" x14ac:dyDescent="0.25">
      <c r="B147" s="28"/>
      <c r="C147" s="28"/>
      <c r="D147" s="36"/>
      <c r="E147" s="28"/>
      <c r="F147" s="28"/>
      <c r="G147" s="36"/>
    </row>
    <row r="148" spans="2:7" x14ac:dyDescent="0.25">
      <c r="B148" s="28"/>
      <c r="C148" s="28"/>
      <c r="D148" s="36"/>
      <c r="E148" s="28"/>
      <c r="F148" s="28"/>
      <c r="G148" s="36"/>
    </row>
    <row r="149" spans="2:7" x14ac:dyDescent="0.25">
      <c r="B149" s="28"/>
      <c r="C149" s="28"/>
      <c r="D149" s="36"/>
      <c r="E149" s="28"/>
      <c r="F149" s="28"/>
      <c r="G149" s="36"/>
    </row>
    <row r="150" spans="2:7" x14ac:dyDescent="0.25">
      <c r="B150" s="28"/>
      <c r="C150" s="28"/>
      <c r="D150" s="36"/>
      <c r="E150" s="28"/>
      <c r="F150" s="28"/>
      <c r="G150" s="36"/>
    </row>
    <row r="151" spans="2:7" x14ac:dyDescent="0.25">
      <c r="B151" s="28"/>
      <c r="C151" s="28"/>
      <c r="D151" s="36"/>
      <c r="E151" s="28"/>
      <c r="F151" s="28"/>
      <c r="G151" s="36"/>
    </row>
    <row r="152" spans="2:7" x14ac:dyDescent="0.25">
      <c r="B152" s="28"/>
      <c r="C152" s="28"/>
      <c r="D152" s="36"/>
      <c r="E152" s="28"/>
      <c r="F152" s="28"/>
      <c r="G152" s="36"/>
    </row>
    <row r="153" spans="2:7" x14ac:dyDescent="0.25">
      <c r="B153" s="28"/>
      <c r="C153" s="28"/>
      <c r="D153" s="36"/>
      <c r="E153" s="28"/>
      <c r="F153" s="28"/>
      <c r="G153" s="36"/>
    </row>
    <row r="154" spans="2:7" x14ac:dyDescent="0.25">
      <c r="B154" s="28"/>
      <c r="C154" s="28"/>
      <c r="D154" s="36"/>
      <c r="E154" s="28"/>
      <c r="F154" s="28"/>
      <c r="G154" s="36"/>
    </row>
    <row r="155" spans="2:7" x14ac:dyDescent="0.25">
      <c r="B155" s="28"/>
      <c r="C155" s="28"/>
      <c r="D155" s="36"/>
      <c r="E155" s="28"/>
      <c r="F155" s="28"/>
      <c r="G155" s="36"/>
    </row>
    <row r="156" spans="2:7" x14ac:dyDescent="0.25">
      <c r="B156" s="28"/>
      <c r="C156" s="28"/>
      <c r="D156" s="36"/>
      <c r="E156" s="28"/>
      <c r="F156" s="28"/>
      <c r="G156" s="36"/>
    </row>
    <row r="157" spans="2:7" x14ac:dyDescent="0.25">
      <c r="B157" s="28"/>
      <c r="C157" s="28"/>
      <c r="D157" s="36"/>
      <c r="E157" s="28"/>
      <c r="F157" s="28"/>
      <c r="G157" s="36"/>
    </row>
    <row r="158" spans="2:7" x14ac:dyDescent="0.25">
      <c r="B158" s="28"/>
      <c r="C158" s="28"/>
      <c r="D158" s="36"/>
      <c r="E158" s="28"/>
      <c r="F158" s="28"/>
      <c r="G158" s="36"/>
    </row>
    <row r="159" spans="2:7" x14ac:dyDescent="0.25">
      <c r="B159" s="28"/>
      <c r="C159" s="28"/>
      <c r="D159" s="36"/>
      <c r="E159" s="28"/>
      <c r="F159" s="28"/>
      <c r="G159" s="36"/>
    </row>
    <row r="160" spans="2:7" x14ac:dyDescent="0.25">
      <c r="B160" s="28"/>
      <c r="C160" s="28"/>
      <c r="D160" s="36"/>
      <c r="E160" s="28"/>
      <c r="F160" s="28"/>
      <c r="G160" s="36"/>
    </row>
    <row r="161" spans="2:7" x14ac:dyDescent="0.25">
      <c r="B161" s="28"/>
      <c r="C161" s="28"/>
      <c r="D161" s="36"/>
      <c r="E161" s="28"/>
      <c r="F161" s="28"/>
      <c r="G161" s="36"/>
    </row>
    <row r="162" spans="2:7" x14ac:dyDescent="0.25">
      <c r="B162" s="28"/>
      <c r="C162" s="28"/>
      <c r="D162" s="36"/>
      <c r="E162" s="28"/>
      <c r="F162" s="28"/>
      <c r="G162" s="36"/>
    </row>
    <row r="163" spans="2:7" x14ac:dyDescent="0.25">
      <c r="B163" s="28"/>
      <c r="C163" s="28"/>
      <c r="D163" s="36"/>
      <c r="E163" s="28"/>
      <c r="F163" s="28"/>
      <c r="G163" s="36"/>
    </row>
    <row r="164" spans="2:7" x14ac:dyDescent="0.25">
      <c r="B164" s="28"/>
      <c r="C164" s="28"/>
      <c r="D164" s="36"/>
      <c r="E164" s="28"/>
      <c r="F164" s="28"/>
      <c r="G164" s="36"/>
    </row>
    <row r="165" spans="2:7" x14ac:dyDescent="0.25">
      <c r="B165" s="28"/>
      <c r="C165" s="28"/>
      <c r="D165" s="36"/>
      <c r="E165" s="28"/>
      <c r="F165" s="28"/>
      <c r="G165" s="36"/>
    </row>
    <row r="166" spans="2:7" x14ac:dyDescent="0.25">
      <c r="B166" s="28"/>
      <c r="C166" s="28"/>
      <c r="D166" s="36"/>
      <c r="E166" s="28"/>
      <c r="F166" s="28"/>
      <c r="G166" s="36"/>
    </row>
    <row r="167" spans="2:7" x14ac:dyDescent="0.25">
      <c r="B167" s="28"/>
      <c r="C167" s="28"/>
      <c r="D167" s="36"/>
      <c r="E167" s="28"/>
      <c r="F167" s="28"/>
      <c r="G167" s="36"/>
    </row>
    <row r="168" spans="2:7" x14ac:dyDescent="0.25">
      <c r="B168" s="28"/>
      <c r="C168" s="28"/>
      <c r="D168" s="36"/>
      <c r="E168" s="28"/>
      <c r="F168" s="28"/>
      <c r="G168" s="36"/>
    </row>
    <row r="169" spans="2:7" x14ac:dyDescent="0.25">
      <c r="B169" s="28"/>
      <c r="C169" s="28"/>
      <c r="D169" s="36"/>
      <c r="E169" s="28"/>
      <c r="F169" s="28"/>
      <c r="G169" s="36"/>
    </row>
    <row r="170" spans="2:7" x14ac:dyDescent="0.25">
      <c r="B170" s="28"/>
      <c r="C170" s="28"/>
      <c r="D170" s="36"/>
      <c r="E170" s="28"/>
      <c r="F170" s="28"/>
      <c r="G170" s="36"/>
    </row>
    <row r="171" spans="2:7" x14ac:dyDescent="0.25">
      <c r="B171" s="28"/>
      <c r="C171" s="28"/>
      <c r="D171" s="36"/>
      <c r="E171" s="28"/>
      <c r="F171" s="28"/>
      <c r="G171" s="36"/>
    </row>
    <row r="172" spans="2:7" x14ac:dyDescent="0.25">
      <c r="B172" s="28"/>
      <c r="C172" s="28"/>
      <c r="D172" s="36"/>
      <c r="E172" s="28"/>
      <c r="F172" s="28"/>
      <c r="G172" s="36"/>
    </row>
    <row r="173" spans="2:7" x14ac:dyDescent="0.25">
      <c r="B173" s="28"/>
      <c r="C173" s="28"/>
      <c r="D173" s="36"/>
      <c r="E173" s="28"/>
      <c r="F173" s="28"/>
      <c r="G173" s="36"/>
    </row>
    <row r="174" spans="2:7" x14ac:dyDescent="0.25">
      <c r="B174" s="28"/>
      <c r="C174" s="28"/>
      <c r="D174" s="36"/>
      <c r="E174" s="28"/>
      <c r="F174" s="28"/>
      <c r="G174" s="36"/>
    </row>
    <row r="175" spans="2:7" x14ac:dyDescent="0.25">
      <c r="B175" s="28"/>
      <c r="C175" s="28"/>
      <c r="D175" s="36"/>
      <c r="E175" s="28"/>
      <c r="F175" s="28"/>
      <c r="G175" s="36"/>
    </row>
    <row r="176" spans="2:7" x14ac:dyDescent="0.25">
      <c r="B176" s="28"/>
      <c r="C176" s="28"/>
      <c r="D176" s="36"/>
      <c r="E176" s="28"/>
      <c r="F176" s="28"/>
      <c r="G176" s="36"/>
    </row>
    <row r="177" spans="2:7" x14ac:dyDescent="0.25">
      <c r="B177" s="28"/>
      <c r="C177" s="28"/>
      <c r="D177" s="36"/>
      <c r="E177" s="28"/>
      <c r="F177" s="28"/>
      <c r="G177" s="36"/>
    </row>
    <row r="178" spans="2:7" x14ac:dyDescent="0.25">
      <c r="B178" s="28"/>
      <c r="C178" s="28"/>
      <c r="D178" s="36"/>
      <c r="E178" s="28"/>
      <c r="F178" s="28"/>
      <c r="G178" s="36"/>
    </row>
    <row r="179" spans="2:7" x14ac:dyDescent="0.25">
      <c r="B179" s="28"/>
      <c r="C179" s="28"/>
      <c r="D179" s="36"/>
      <c r="E179" s="28"/>
      <c r="F179" s="28"/>
      <c r="G179" s="36"/>
    </row>
    <row r="180" spans="2:7" x14ac:dyDescent="0.25">
      <c r="B180" s="28"/>
      <c r="C180" s="28"/>
      <c r="D180" s="36"/>
      <c r="E180" s="28"/>
      <c r="F180" s="28"/>
      <c r="G180" s="36"/>
    </row>
    <row r="181" spans="2:7" x14ac:dyDescent="0.25">
      <c r="B181" s="28"/>
      <c r="C181" s="28"/>
      <c r="D181" s="36"/>
      <c r="E181" s="28"/>
      <c r="F181" s="28"/>
      <c r="G181" s="36"/>
    </row>
    <row r="182" spans="2:7" x14ac:dyDescent="0.25">
      <c r="B182" s="28"/>
      <c r="C182" s="28"/>
      <c r="D182" s="36"/>
      <c r="E182" s="28"/>
      <c r="F182" s="28"/>
      <c r="G182" s="36"/>
    </row>
    <row r="183" spans="2:7" x14ac:dyDescent="0.25">
      <c r="B183" s="28"/>
      <c r="C183" s="28"/>
      <c r="D183" s="36"/>
      <c r="E183" s="28"/>
      <c r="F183" s="28"/>
      <c r="G183" s="36"/>
    </row>
    <row r="184" spans="2:7" x14ac:dyDescent="0.25">
      <c r="B184" s="28"/>
      <c r="C184" s="28"/>
      <c r="D184" s="36"/>
      <c r="E184" s="28"/>
      <c r="F184" s="28"/>
      <c r="G184" s="36"/>
    </row>
    <row r="185" spans="2:7" x14ac:dyDescent="0.25">
      <c r="B185" s="28"/>
      <c r="C185" s="28"/>
      <c r="D185" s="36"/>
      <c r="E185" s="28"/>
      <c r="F185" s="28"/>
      <c r="G185" s="36"/>
    </row>
    <row r="186" spans="2:7" x14ac:dyDescent="0.25">
      <c r="B186" s="28"/>
      <c r="C186" s="28"/>
      <c r="D186" s="36"/>
      <c r="E186" s="28"/>
      <c r="F186" s="28"/>
      <c r="G186" s="36"/>
    </row>
    <row r="187" spans="2:7" x14ac:dyDescent="0.25">
      <c r="B187" s="28"/>
      <c r="C187" s="28"/>
      <c r="D187" s="36"/>
      <c r="E187" s="28"/>
      <c r="F187" s="28"/>
      <c r="G187" s="36"/>
    </row>
    <row r="188" spans="2:7" x14ac:dyDescent="0.25">
      <c r="B188" s="28"/>
      <c r="C188" s="28"/>
      <c r="D188" s="36"/>
      <c r="E188" s="28"/>
      <c r="F188" s="28"/>
      <c r="G188" s="36"/>
    </row>
    <row r="189" spans="2:7" x14ac:dyDescent="0.25">
      <c r="B189" s="28"/>
      <c r="C189" s="28"/>
      <c r="D189" s="36"/>
      <c r="E189" s="28"/>
      <c r="F189" s="28"/>
      <c r="G189" s="36"/>
    </row>
    <row r="190" spans="2:7" x14ac:dyDescent="0.25">
      <c r="B190" s="28"/>
      <c r="C190" s="28"/>
      <c r="D190" s="36"/>
      <c r="E190" s="28"/>
      <c r="F190" s="28"/>
      <c r="G190" s="36"/>
    </row>
    <row r="191" spans="2:7" x14ac:dyDescent="0.25">
      <c r="B191" s="28"/>
      <c r="C191" s="28"/>
      <c r="D191" s="36"/>
      <c r="E191" s="28"/>
      <c r="F191" s="28"/>
      <c r="G191" s="36"/>
    </row>
    <row r="192" spans="2:7" x14ac:dyDescent="0.25">
      <c r="B192" s="28"/>
      <c r="C192" s="28"/>
      <c r="D192" s="36"/>
      <c r="E192" s="28"/>
      <c r="F192" s="28"/>
      <c r="G192" s="36"/>
    </row>
    <row r="193" spans="2:7" x14ac:dyDescent="0.25">
      <c r="B193" s="28"/>
      <c r="C193" s="28"/>
      <c r="D193" s="36"/>
      <c r="E193" s="28"/>
      <c r="F193" s="28"/>
      <c r="G193" s="36"/>
    </row>
    <row r="194" spans="2:7" x14ac:dyDescent="0.25">
      <c r="B194" s="28"/>
      <c r="C194" s="28"/>
      <c r="D194" s="36"/>
      <c r="E194" s="28"/>
      <c r="F194" s="28"/>
      <c r="G194" s="36"/>
    </row>
    <row r="195" spans="2:7" x14ac:dyDescent="0.25">
      <c r="B195" s="28"/>
      <c r="C195" s="28"/>
      <c r="D195" s="36"/>
      <c r="E195" s="28"/>
      <c r="F195" s="28"/>
      <c r="G195" s="36"/>
    </row>
    <row r="196" spans="2:7" x14ac:dyDescent="0.25">
      <c r="B196" s="28"/>
      <c r="C196" s="28"/>
      <c r="D196" s="36"/>
      <c r="E196" s="28"/>
      <c r="F196" s="28"/>
      <c r="G196" s="36"/>
    </row>
    <row r="197" spans="2:7" x14ac:dyDescent="0.25">
      <c r="B197" s="28"/>
      <c r="C197" s="28"/>
      <c r="D197" s="36"/>
      <c r="E197" s="28"/>
      <c r="F197" s="28"/>
      <c r="G197" s="36"/>
    </row>
    <row r="198" spans="2:7" x14ac:dyDescent="0.25">
      <c r="B198" s="28"/>
      <c r="C198" s="28"/>
      <c r="D198" s="36"/>
      <c r="E198" s="28"/>
      <c r="F198" s="28"/>
      <c r="G198" s="36"/>
    </row>
    <row r="199" spans="2:7" x14ac:dyDescent="0.25">
      <c r="B199" s="28"/>
      <c r="C199" s="28"/>
      <c r="D199" s="36"/>
      <c r="E199" s="28"/>
      <c r="F199" s="28"/>
      <c r="G199" s="36"/>
    </row>
    <row r="200" spans="2:7" x14ac:dyDescent="0.25">
      <c r="B200" s="28"/>
      <c r="C200" s="28"/>
      <c r="D200" s="36"/>
      <c r="E200" s="28"/>
      <c r="F200" s="28"/>
      <c r="G200" s="36"/>
    </row>
    <row r="201" spans="2:7" x14ac:dyDescent="0.25">
      <c r="B201" s="28"/>
      <c r="C201" s="28"/>
      <c r="D201" s="36"/>
      <c r="E201" s="28"/>
      <c r="F201" s="28"/>
      <c r="G201" s="36"/>
    </row>
    <row r="202" spans="2:7" x14ac:dyDescent="0.25">
      <c r="B202" s="28"/>
      <c r="C202" s="28"/>
      <c r="D202" s="36"/>
      <c r="E202" s="28"/>
      <c r="F202" s="28"/>
      <c r="G202" s="36"/>
    </row>
    <row r="203" spans="2:7" x14ac:dyDescent="0.25">
      <c r="B203" s="28"/>
      <c r="C203" s="28"/>
      <c r="D203" s="36"/>
      <c r="E203" s="28"/>
      <c r="F203" s="28"/>
      <c r="G203" s="36"/>
    </row>
    <row r="204" spans="2:7" x14ac:dyDescent="0.25">
      <c r="B204" s="28"/>
      <c r="C204" s="28"/>
      <c r="D204" s="36"/>
      <c r="E204" s="28"/>
      <c r="F204" s="28"/>
      <c r="G204" s="36"/>
    </row>
    <row r="205" spans="2:7" x14ac:dyDescent="0.25">
      <c r="B205" s="28"/>
      <c r="C205" s="28"/>
      <c r="D205" s="36"/>
      <c r="E205" s="28"/>
      <c r="F205" s="28"/>
      <c r="G205" s="36"/>
    </row>
    <row r="206" spans="2:7" x14ac:dyDescent="0.25">
      <c r="B206" s="28"/>
      <c r="C206" s="28"/>
      <c r="D206" s="36"/>
      <c r="E206" s="28"/>
      <c r="F206" s="28"/>
      <c r="G206" s="36"/>
    </row>
    <row r="207" spans="2:7" x14ac:dyDescent="0.25">
      <c r="B207" s="28"/>
      <c r="C207" s="28"/>
      <c r="D207" s="36"/>
      <c r="E207" s="28"/>
      <c r="F207" s="28"/>
      <c r="G207" s="36"/>
    </row>
    <row r="208" spans="2:7" x14ac:dyDescent="0.25">
      <c r="B208" s="28"/>
      <c r="C208" s="28"/>
      <c r="D208" s="36"/>
      <c r="E208" s="28"/>
      <c r="F208" s="28"/>
      <c r="G208" s="36"/>
    </row>
    <row r="209" spans="2:7" x14ac:dyDescent="0.25">
      <c r="B209" s="28"/>
      <c r="C209" s="28"/>
      <c r="D209" s="36"/>
      <c r="E209" s="28"/>
      <c r="F209" s="28"/>
      <c r="G209" s="36"/>
    </row>
    <row r="210" spans="2:7" x14ac:dyDescent="0.25">
      <c r="B210" s="28"/>
      <c r="C210" s="28"/>
      <c r="D210" s="36"/>
      <c r="E210" s="28"/>
      <c r="F210" s="28"/>
      <c r="G210" s="36"/>
    </row>
    <row r="211" spans="2:7" x14ac:dyDescent="0.25">
      <c r="B211" s="28"/>
      <c r="C211" s="28"/>
      <c r="D211" s="36"/>
      <c r="E211" s="28"/>
      <c r="F211" s="28"/>
      <c r="G211" s="36"/>
    </row>
    <row r="212" spans="2:7" x14ac:dyDescent="0.25">
      <c r="B212" s="28"/>
      <c r="C212" s="28"/>
      <c r="D212" s="36"/>
      <c r="E212" s="28"/>
      <c r="F212" s="28"/>
      <c r="G212" s="36"/>
    </row>
    <row r="213" spans="2:7" x14ac:dyDescent="0.25">
      <c r="B213" s="28"/>
      <c r="C213" s="28"/>
      <c r="D213" s="36"/>
      <c r="E213" s="28"/>
      <c r="F213" s="28"/>
      <c r="G213" s="36"/>
    </row>
    <row r="214" spans="2:7" x14ac:dyDescent="0.25">
      <c r="B214" s="28"/>
      <c r="C214" s="28"/>
      <c r="D214" s="36"/>
      <c r="E214" s="28"/>
      <c r="F214" s="28"/>
      <c r="G214" s="36"/>
    </row>
    <row r="215" spans="2:7" x14ac:dyDescent="0.25">
      <c r="B215" s="28"/>
      <c r="C215" s="28"/>
      <c r="D215" s="36"/>
      <c r="E215" s="28"/>
      <c r="F215" s="28"/>
      <c r="G215" s="36"/>
    </row>
    <row r="216" spans="2:7" x14ac:dyDescent="0.25">
      <c r="B216" s="28"/>
      <c r="C216" s="28"/>
      <c r="D216" s="36"/>
      <c r="E216" s="28"/>
      <c r="F216" s="28"/>
      <c r="G216" s="36"/>
    </row>
    <row r="217" spans="2:7" x14ac:dyDescent="0.25">
      <c r="B217" s="28"/>
      <c r="C217" s="28"/>
      <c r="D217" s="36"/>
      <c r="E217" s="28"/>
      <c r="F217" s="28"/>
      <c r="G217" s="36"/>
    </row>
    <row r="218" spans="2:7" x14ac:dyDescent="0.25">
      <c r="B218" s="28"/>
      <c r="C218" s="28"/>
      <c r="D218" s="36"/>
      <c r="E218" s="28"/>
      <c r="F218" s="28"/>
      <c r="G218" s="36"/>
    </row>
    <row r="219" spans="2:7" x14ac:dyDescent="0.25">
      <c r="B219" s="28"/>
      <c r="C219" s="28"/>
      <c r="D219" s="36"/>
      <c r="E219" s="28"/>
      <c r="F219" s="28"/>
      <c r="G219" s="36"/>
    </row>
    <row r="220" spans="2:7" x14ac:dyDescent="0.25">
      <c r="B220" s="28"/>
      <c r="C220" s="28"/>
      <c r="D220" s="36"/>
      <c r="E220" s="28"/>
      <c r="F220" s="28"/>
      <c r="G220" s="36"/>
    </row>
    <row r="221" spans="2:7" x14ac:dyDescent="0.25">
      <c r="B221" s="28"/>
      <c r="C221" s="28"/>
      <c r="D221" s="36"/>
      <c r="E221" s="28"/>
      <c r="F221" s="28"/>
      <c r="G221" s="36"/>
    </row>
    <row r="222" spans="2:7" x14ac:dyDescent="0.25">
      <c r="B222" s="28"/>
      <c r="C222" s="28"/>
      <c r="D222" s="36"/>
      <c r="E222" s="28"/>
      <c r="F222" s="28"/>
      <c r="G222" s="36"/>
    </row>
    <row r="223" spans="2:7" x14ac:dyDescent="0.25">
      <c r="B223" s="28"/>
      <c r="C223" s="28"/>
      <c r="D223" s="36"/>
      <c r="E223" s="28"/>
      <c r="F223" s="28"/>
      <c r="G223" s="36"/>
    </row>
    <row r="224" spans="2:7" x14ac:dyDescent="0.25">
      <c r="B224" s="28"/>
      <c r="C224" s="28"/>
      <c r="D224" s="36"/>
      <c r="E224" s="28"/>
      <c r="F224" s="28"/>
      <c r="G224" s="36"/>
    </row>
    <row r="225" spans="2:7" x14ac:dyDescent="0.25">
      <c r="B225" s="28"/>
      <c r="C225" s="28"/>
      <c r="D225" s="36"/>
      <c r="E225" s="28"/>
      <c r="F225" s="28"/>
      <c r="G225" s="36"/>
    </row>
    <row r="226" spans="2:7" x14ac:dyDescent="0.25">
      <c r="B226" s="28"/>
      <c r="C226" s="28"/>
      <c r="D226" s="36"/>
      <c r="E226" s="28"/>
      <c r="F226" s="28"/>
      <c r="G226" s="36"/>
    </row>
    <row r="227" spans="2:7" x14ac:dyDescent="0.25">
      <c r="B227" s="28"/>
      <c r="C227" s="28"/>
      <c r="D227" s="36"/>
      <c r="E227" s="28"/>
      <c r="F227" s="28"/>
      <c r="G227" s="36"/>
    </row>
    <row r="228" spans="2:7" x14ac:dyDescent="0.25">
      <c r="B228" s="28"/>
      <c r="C228" s="28"/>
      <c r="D228" s="36"/>
      <c r="E228" s="28"/>
      <c r="F228" s="28"/>
      <c r="G228" s="36"/>
    </row>
    <row r="229" spans="2:7" x14ac:dyDescent="0.25">
      <c r="B229" s="28"/>
      <c r="C229" s="28"/>
      <c r="D229" s="36"/>
      <c r="E229" s="28"/>
      <c r="F229" s="28"/>
      <c r="G229" s="36"/>
    </row>
    <row r="230" spans="2:7" x14ac:dyDescent="0.25">
      <c r="B230" s="28"/>
      <c r="C230" s="28"/>
      <c r="D230" s="36"/>
      <c r="E230" s="28"/>
      <c r="F230" s="28"/>
      <c r="G230" s="36"/>
    </row>
    <row r="231" spans="2:7" x14ac:dyDescent="0.25">
      <c r="B231" s="28"/>
      <c r="C231" s="28"/>
      <c r="D231" s="36"/>
      <c r="E231" s="28"/>
      <c r="F231" s="28"/>
      <c r="G231" s="36"/>
    </row>
    <row r="232" spans="2:7" x14ac:dyDescent="0.25">
      <c r="B232" s="28"/>
      <c r="C232" s="28"/>
      <c r="D232" s="36"/>
      <c r="E232" s="28"/>
      <c r="F232" s="28"/>
      <c r="G232" s="36"/>
    </row>
    <row r="233" spans="2:7" x14ac:dyDescent="0.25">
      <c r="B233" s="28"/>
      <c r="C233" s="28"/>
      <c r="D233" s="36"/>
      <c r="E233" s="28"/>
      <c r="F233" s="28"/>
      <c r="G233" s="36"/>
    </row>
    <row r="234" spans="2:7" x14ac:dyDescent="0.25">
      <c r="B234" s="28"/>
      <c r="C234" s="28"/>
      <c r="D234" s="36"/>
      <c r="E234" s="28"/>
      <c r="F234" s="28"/>
      <c r="G234" s="36"/>
    </row>
    <row r="235" spans="2:7" x14ac:dyDescent="0.25">
      <c r="B235" s="28"/>
      <c r="C235" s="28"/>
      <c r="D235" s="36"/>
      <c r="E235" s="28"/>
      <c r="F235" s="28"/>
      <c r="G235" s="36"/>
    </row>
    <row r="236" spans="2:7" x14ac:dyDescent="0.25">
      <c r="B236" s="28"/>
      <c r="C236" s="28"/>
      <c r="D236" s="36"/>
      <c r="E236" s="28"/>
      <c r="F236" s="28"/>
      <c r="G236" s="36"/>
    </row>
    <row r="237" spans="2:7" x14ac:dyDescent="0.25">
      <c r="B237" s="28"/>
      <c r="C237" s="28"/>
      <c r="D237" s="36"/>
      <c r="E237" s="28"/>
      <c r="F237" s="28"/>
      <c r="G237" s="36"/>
    </row>
    <row r="238" spans="2:7" x14ac:dyDescent="0.25">
      <c r="B238" s="28"/>
      <c r="C238" s="28"/>
      <c r="D238" s="36"/>
      <c r="E238" s="28"/>
      <c r="F238" s="28"/>
      <c r="G238" s="36"/>
    </row>
    <row r="239" spans="2:7" x14ac:dyDescent="0.25">
      <c r="B239" s="28"/>
      <c r="C239" s="28"/>
      <c r="D239" s="36"/>
      <c r="E239" s="28"/>
      <c r="F239" s="28"/>
      <c r="G239" s="36"/>
    </row>
    <row r="240" spans="2:7" x14ac:dyDescent="0.25">
      <c r="B240" s="28"/>
      <c r="C240" s="28"/>
      <c r="D240" s="36"/>
      <c r="E240" s="28"/>
      <c r="F240" s="28"/>
      <c r="G240" s="36"/>
    </row>
    <row r="241" spans="2:7" x14ac:dyDescent="0.25">
      <c r="B241" s="28"/>
      <c r="C241" s="28"/>
      <c r="D241" s="36"/>
      <c r="E241" s="28"/>
      <c r="F241" s="28"/>
      <c r="G241" s="36"/>
    </row>
    <row r="242" spans="2:7" x14ac:dyDescent="0.25">
      <c r="B242" s="28"/>
      <c r="C242" s="28"/>
      <c r="D242" s="36"/>
      <c r="E242" s="28"/>
      <c r="F242" s="28"/>
      <c r="G242" s="36"/>
    </row>
    <row r="243" spans="2:7" x14ac:dyDescent="0.25">
      <c r="B243" s="28"/>
      <c r="C243" s="28"/>
      <c r="D243" s="36"/>
      <c r="E243" s="28"/>
      <c r="F243" s="28"/>
      <c r="G243" s="36"/>
    </row>
    <row r="244" spans="2:7" x14ac:dyDescent="0.25">
      <c r="B244" s="28"/>
      <c r="C244" s="28"/>
      <c r="D244" s="36"/>
      <c r="E244" s="28"/>
      <c r="F244" s="28"/>
      <c r="G244" s="36"/>
    </row>
    <row r="245" spans="2:7" x14ac:dyDescent="0.25">
      <c r="B245" s="28"/>
      <c r="C245" s="28"/>
      <c r="D245" s="36"/>
      <c r="E245" s="28"/>
      <c r="F245" s="28"/>
      <c r="G245" s="36"/>
    </row>
    <row r="246" spans="2:7" x14ac:dyDescent="0.25">
      <c r="B246" s="28"/>
      <c r="C246" s="28"/>
      <c r="D246" s="36"/>
      <c r="E246" s="28"/>
      <c r="F246" s="28"/>
      <c r="G246" s="36"/>
    </row>
    <row r="247" spans="2:7" x14ac:dyDescent="0.25">
      <c r="B247" s="28"/>
      <c r="C247" s="28"/>
      <c r="D247" s="36"/>
      <c r="E247" s="28"/>
      <c r="F247" s="28"/>
      <c r="G247" s="36"/>
    </row>
    <row r="248" spans="2:7" x14ac:dyDescent="0.25">
      <c r="B248" s="28"/>
      <c r="C248" s="28"/>
      <c r="D248" s="36"/>
      <c r="E248" s="28"/>
      <c r="F248" s="28"/>
      <c r="G248" s="36"/>
    </row>
    <row r="249" spans="2:7" x14ac:dyDescent="0.25">
      <c r="B249" s="28"/>
      <c r="C249" s="28"/>
      <c r="D249" s="36"/>
      <c r="E249" s="28"/>
      <c r="F249" s="28"/>
      <c r="G249" s="36"/>
    </row>
    <row r="250" spans="2:7" x14ac:dyDescent="0.25">
      <c r="B250" s="28"/>
      <c r="C250" s="28"/>
      <c r="D250" s="36"/>
      <c r="E250" s="28"/>
      <c r="F250" s="28"/>
      <c r="G250" s="36"/>
    </row>
    <row r="251" spans="2:7" x14ac:dyDescent="0.25">
      <c r="B251" s="28"/>
      <c r="C251" s="28"/>
      <c r="D251" s="36"/>
      <c r="E251" s="28"/>
      <c r="F251" s="28"/>
      <c r="G251" s="36"/>
    </row>
    <row r="252" spans="2:7" x14ac:dyDescent="0.25">
      <c r="B252" s="28"/>
      <c r="C252" s="28"/>
      <c r="D252" s="36"/>
      <c r="E252" s="28"/>
      <c r="F252" s="28"/>
      <c r="G252" s="36"/>
    </row>
    <row r="253" spans="2:7" x14ac:dyDescent="0.25">
      <c r="B253" s="28"/>
      <c r="C253" s="28"/>
      <c r="D253" s="36"/>
      <c r="E253" s="28"/>
      <c r="F253" s="28"/>
      <c r="G253" s="36"/>
    </row>
    <row r="254" spans="2:7" x14ac:dyDescent="0.25">
      <c r="B254" s="28"/>
      <c r="C254" s="28"/>
      <c r="D254" s="36"/>
      <c r="E254" s="28"/>
      <c r="F254" s="28"/>
      <c r="G254" s="36"/>
    </row>
    <row r="255" spans="2:7" x14ac:dyDescent="0.25">
      <c r="B255" s="28"/>
      <c r="C255" s="28"/>
      <c r="D255" s="36"/>
      <c r="E255" s="28"/>
      <c r="F255" s="28"/>
      <c r="G255" s="36"/>
    </row>
    <row r="256" spans="2:7" x14ac:dyDescent="0.25">
      <c r="B256" s="28"/>
      <c r="C256" s="28"/>
      <c r="D256" s="36"/>
      <c r="E256" s="28"/>
      <c r="F256" s="28"/>
      <c r="G256" s="36"/>
    </row>
    <row r="257" spans="2:7" x14ac:dyDescent="0.25">
      <c r="B257" s="28"/>
      <c r="C257" s="28"/>
      <c r="D257" s="36"/>
      <c r="E257" s="28"/>
      <c r="F257" s="28"/>
      <c r="G257" s="36"/>
    </row>
    <row r="258" spans="2:7" x14ac:dyDescent="0.25">
      <c r="B258" s="28"/>
      <c r="C258" s="28"/>
      <c r="D258" s="36"/>
      <c r="E258" s="28"/>
      <c r="F258" s="28"/>
      <c r="G258" s="36"/>
    </row>
    <row r="259" spans="2:7" x14ac:dyDescent="0.25">
      <c r="B259" s="28"/>
      <c r="C259" s="28"/>
      <c r="D259" s="36"/>
      <c r="E259" s="28"/>
      <c r="F259" s="28"/>
      <c r="G259" s="36"/>
    </row>
    <row r="260" spans="2:7" x14ac:dyDescent="0.25">
      <c r="B260" s="28"/>
      <c r="C260" s="28"/>
      <c r="D260" s="36"/>
      <c r="E260" s="28"/>
      <c r="F260" s="28"/>
      <c r="G260" s="36"/>
    </row>
    <row r="261" spans="2:7" x14ac:dyDescent="0.25">
      <c r="B261" s="28"/>
      <c r="C261" s="28"/>
      <c r="D261" s="36"/>
      <c r="E261" s="28"/>
      <c r="F261" s="28"/>
      <c r="G261" s="36"/>
    </row>
    <row r="262" spans="2:7" x14ac:dyDescent="0.25">
      <c r="B262" s="28"/>
      <c r="C262" s="28"/>
      <c r="D262" s="36"/>
      <c r="E262" s="28"/>
      <c r="F262" s="28"/>
      <c r="G262" s="36"/>
    </row>
    <row r="263" spans="2:7" x14ac:dyDescent="0.25">
      <c r="B263" s="28"/>
      <c r="C263" s="28"/>
      <c r="D263" s="36"/>
      <c r="E263" s="28"/>
      <c r="F263" s="28"/>
      <c r="G263" s="36"/>
    </row>
    <row r="264" spans="2:7" x14ac:dyDescent="0.25">
      <c r="B264" s="28"/>
      <c r="C264" s="28"/>
      <c r="D264" s="36"/>
      <c r="E264" s="28"/>
      <c r="F264" s="28"/>
      <c r="G264" s="36"/>
    </row>
    <row r="265" spans="2:7" x14ac:dyDescent="0.25">
      <c r="B265" s="28"/>
      <c r="C265" s="28"/>
      <c r="D265" s="36"/>
      <c r="E265" s="28"/>
      <c r="F265" s="28"/>
      <c r="G265" s="36"/>
    </row>
    <row r="266" spans="2:7" x14ac:dyDescent="0.25">
      <c r="B266" s="28"/>
      <c r="C266" s="28"/>
      <c r="D266" s="36"/>
      <c r="E266" s="28"/>
      <c r="F266" s="28"/>
      <c r="G266" s="36"/>
    </row>
    <row r="267" spans="2:7" x14ac:dyDescent="0.25">
      <c r="B267" s="28"/>
      <c r="C267" s="28"/>
      <c r="D267" s="36"/>
      <c r="E267" s="28"/>
      <c r="F267" s="28"/>
      <c r="G267" s="36"/>
    </row>
    <row r="268" spans="2:7" x14ac:dyDescent="0.25">
      <c r="B268" s="28"/>
      <c r="C268" s="28"/>
      <c r="D268" s="36"/>
      <c r="E268" s="28"/>
      <c r="F268" s="28"/>
      <c r="G268" s="36"/>
    </row>
    <row r="269" spans="2:7" x14ac:dyDescent="0.25">
      <c r="B269" s="28"/>
      <c r="C269" s="28"/>
      <c r="D269" s="36"/>
      <c r="E269" s="28"/>
      <c r="F269" s="28"/>
      <c r="G269" s="36"/>
    </row>
    <row r="270" spans="2:7" x14ac:dyDescent="0.25">
      <c r="B270" s="28"/>
      <c r="C270" s="28"/>
      <c r="D270" s="36"/>
      <c r="E270" s="28"/>
      <c r="F270" s="28"/>
      <c r="G270" s="36"/>
    </row>
    <row r="271" spans="2:7" x14ac:dyDescent="0.25">
      <c r="B271" s="28"/>
      <c r="C271" s="28"/>
      <c r="D271" s="36"/>
      <c r="E271" s="28"/>
      <c r="F271" s="28"/>
      <c r="G271" s="36"/>
    </row>
    <row r="272" spans="2:7" x14ac:dyDescent="0.25">
      <c r="B272" s="28"/>
      <c r="C272" s="28"/>
      <c r="D272" s="36"/>
      <c r="E272" s="28"/>
      <c r="F272" s="28"/>
      <c r="G272" s="36"/>
    </row>
    <row r="273" spans="2:7" x14ac:dyDescent="0.25">
      <c r="B273" s="28"/>
      <c r="C273" s="28"/>
      <c r="D273" s="36"/>
      <c r="E273" s="28"/>
      <c r="F273" s="28"/>
      <c r="G273" s="36"/>
    </row>
    <row r="274" spans="2:7" x14ac:dyDescent="0.25">
      <c r="B274" s="28"/>
      <c r="C274" s="28"/>
      <c r="D274" s="36"/>
      <c r="E274" s="28"/>
      <c r="F274" s="28"/>
      <c r="G274" s="36"/>
    </row>
    <row r="275" spans="2:7" x14ac:dyDescent="0.25">
      <c r="B275" s="28"/>
      <c r="C275" s="28"/>
      <c r="D275" s="36"/>
      <c r="E275" s="28"/>
      <c r="F275" s="28"/>
      <c r="G275" s="36"/>
    </row>
    <row r="276" spans="2:7" x14ac:dyDescent="0.25">
      <c r="B276" s="28"/>
      <c r="C276" s="28"/>
      <c r="D276" s="36"/>
      <c r="E276" s="28"/>
      <c r="F276" s="28"/>
      <c r="G276" s="36"/>
    </row>
    <row r="277" spans="2:7" x14ac:dyDescent="0.25">
      <c r="B277" s="28"/>
      <c r="C277" s="28"/>
      <c r="D277" s="36"/>
      <c r="E277" s="28"/>
      <c r="F277" s="28"/>
      <c r="G277" s="36"/>
    </row>
    <row r="278" spans="2:7" x14ac:dyDescent="0.25">
      <c r="B278" s="28"/>
      <c r="C278" s="28"/>
      <c r="D278" s="36"/>
      <c r="E278" s="28"/>
      <c r="F278" s="28"/>
      <c r="G278" s="36"/>
    </row>
    <row r="279" spans="2:7" x14ac:dyDescent="0.25">
      <c r="B279" s="28"/>
      <c r="C279" s="28"/>
      <c r="D279" s="36"/>
      <c r="E279" s="28"/>
      <c r="F279" s="28"/>
      <c r="G279" s="36"/>
    </row>
    <row r="280" spans="2:7" x14ac:dyDescent="0.25">
      <c r="B280" s="28"/>
      <c r="C280" s="28"/>
      <c r="D280" s="36"/>
      <c r="E280" s="28"/>
      <c r="F280" s="28"/>
      <c r="G280" s="36"/>
    </row>
    <row r="281" spans="2:7" x14ac:dyDescent="0.25">
      <c r="B281" s="28"/>
      <c r="C281" s="28"/>
      <c r="D281" s="36"/>
      <c r="E281" s="28"/>
      <c r="F281" s="28"/>
      <c r="G281" s="36"/>
    </row>
    <row r="282" spans="2:7" x14ac:dyDescent="0.25">
      <c r="B282" s="28"/>
      <c r="C282" s="28"/>
      <c r="D282" s="36"/>
      <c r="E282" s="28"/>
      <c r="F282" s="28"/>
      <c r="G282" s="36"/>
    </row>
    <row r="283" spans="2:7" x14ac:dyDescent="0.25">
      <c r="B283" s="28"/>
      <c r="C283" s="28"/>
      <c r="D283" s="36"/>
      <c r="E283" s="28"/>
      <c r="F283" s="28"/>
      <c r="G283" s="36"/>
    </row>
    <row r="284" spans="2:7" x14ac:dyDescent="0.25">
      <c r="B284" s="28"/>
      <c r="C284" s="28"/>
      <c r="D284" s="36"/>
      <c r="E284" s="28"/>
      <c r="F284" s="28"/>
      <c r="G284" s="36"/>
    </row>
    <row r="285" spans="2:7" x14ac:dyDescent="0.25">
      <c r="B285" s="28"/>
      <c r="C285" s="28"/>
      <c r="D285" s="36"/>
      <c r="E285" s="28"/>
      <c r="F285" s="28"/>
      <c r="G285" s="36"/>
    </row>
    <row r="286" spans="2:7" x14ac:dyDescent="0.25">
      <c r="B286" s="28"/>
      <c r="C286" s="28"/>
      <c r="D286" s="36"/>
      <c r="E286" s="28"/>
      <c r="F286" s="28"/>
      <c r="G286" s="36"/>
    </row>
    <row r="287" spans="2:7" x14ac:dyDescent="0.25">
      <c r="B287" s="28"/>
      <c r="C287" s="28"/>
      <c r="D287" s="36"/>
      <c r="E287" s="28"/>
      <c r="F287" s="28"/>
      <c r="G287" s="36"/>
    </row>
    <row r="288" spans="2:7" x14ac:dyDescent="0.25">
      <c r="B288" s="28"/>
      <c r="C288" s="28"/>
      <c r="D288" s="36"/>
      <c r="E288" s="28"/>
      <c r="F288" s="28"/>
      <c r="G288" s="36"/>
    </row>
    <row r="289" spans="2:7" x14ac:dyDescent="0.25">
      <c r="B289" s="28"/>
      <c r="C289" s="28"/>
      <c r="D289" s="36"/>
      <c r="E289" s="28"/>
      <c r="F289" s="28"/>
      <c r="G289" s="36"/>
    </row>
    <row r="290" spans="2:7" x14ac:dyDescent="0.25">
      <c r="B290" s="28"/>
      <c r="C290" s="28"/>
      <c r="D290" s="36"/>
      <c r="E290" s="28"/>
      <c r="F290" s="28"/>
      <c r="G290" s="36"/>
    </row>
    <row r="291" spans="2:7" x14ac:dyDescent="0.25">
      <c r="B291" s="28"/>
      <c r="C291" s="28"/>
      <c r="D291" s="36"/>
      <c r="E291" s="28"/>
      <c r="F291" s="28"/>
      <c r="G291" s="36"/>
    </row>
    <row r="292" spans="2:7" x14ac:dyDescent="0.25">
      <c r="B292" s="28"/>
      <c r="C292" s="28"/>
      <c r="D292" s="36"/>
      <c r="E292" s="28"/>
      <c r="F292" s="28"/>
      <c r="G292" s="36"/>
    </row>
    <row r="293" spans="2:7" x14ac:dyDescent="0.25">
      <c r="B293" s="28"/>
      <c r="C293" s="28"/>
      <c r="D293" s="36"/>
      <c r="E293" s="28"/>
      <c r="F293" s="28"/>
      <c r="G293" s="36"/>
    </row>
    <row r="294" spans="2:7" x14ac:dyDescent="0.25">
      <c r="B294" s="28"/>
      <c r="C294" s="28"/>
      <c r="D294" s="36"/>
      <c r="E294" s="28"/>
      <c r="F294" s="28"/>
      <c r="G294" s="36"/>
    </row>
    <row r="295" spans="2:7" x14ac:dyDescent="0.25">
      <c r="B295" s="28"/>
      <c r="C295" s="28"/>
      <c r="D295" s="36"/>
      <c r="E295" s="28"/>
      <c r="F295" s="28"/>
      <c r="G295" s="36"/>
    </row>
    <row r="296" spans="2:7" x14ac:dyDescent="0.25">
      <c r="B296" s="28"/>
      <c r="C296" s="28"/>
      <c r="D296" s="36"/>
      <c r="E296" s="28"/>
      <c r="F296" s="28"/>
      <c r="G296" s="36"/>
    </row>
    <row r="297" spans="2:7" x14ac:dyDescent="0.25">
      <c r="B297" s="28"/>
      <c r="C297" s="28"/>
      <c r="D297" s="36"/>
      <c r="E297" s="28"/>
      <c r="F297" s="28"/>
      <c r="G297" s="36"/>
    </row>
    <row r="298" spans="2:7" x14ac:dyDescent="0.25">
      <c r="B298" s="28"/>
      <c r="C298" s="28"/>
      <c r="D298" s="36"/>
      <c r="E298" s="28"/>
      <c r="F298" s="28"/>
      <c r="G298" s="36"/>
    </row>
    <row r="299" spans="2:7" x14ac:dyDescent="0.25">
      <c r="B299" s="28"/>
      <c r="C299" s="28"/>
      <c r="D299" s="36"/>
      <c r="E299" s="28"/>
      <c r="F299" s="28"/>
      <c r="G299" s="36"/>
    </row>
    <row r="300" spans="2:7" x14ac:dyDescent="0.25">
      <c r="B300" s="28"/>
      <c r="C300" s="28"/>
      <c r="D300" s="36"/>
      <c r="E300" s="28"/>
      <c r="F300" s="28"/>
      <c r="G300" s="36"/>
    </row>
    <row r="301" spans="2:7" x14ac:dyDescent="0.25">
      <c r="B301" s="28"/>
      <c r="C301" s="28"/>
      <c r="D301" s="36"/>
      <c r="E301" s="28"/>
      <c r="F301" s="28"/>
      <c r="G301" s="36"/>
    </row>
    <row r="302" spans="2:7" x14ac:dyDescent="0.25">
      <c r="B302" s="28"/>
      <c r="C302" s="28"/>
      <c r="D302" s="36"/>
      <c r="E302" s="28"/>
      <c r="F302" s="28"/>
      <c r="G302" s="36"/>
    </row>
    <row r="303" spans="2:7" x14ac:dyDescent="0.25">
      <c r="B303" s="28"/>
      <c r="C303" s="28"/>
      <c r="D303" s="36"/>
      <c r="E303" s="28"/>
      <c r="F303" s="28"/>
      <c r="G303" s="36"/>
    </row>
    <row r="304" spans="2:7" x14ac:dyDescent="0.25">
      <c r="B304" s="28"/>
      <c r="C304" s="28"/>
      <c r="D304" s="36"/>
      <c r="E304" s="28"/>
      <c r="F304" s="28"/>
      <c r="G304" s="36"/>
    </row>
    <row r="305" spans="2:7" x14ac:dyDescent="0.25">
      <c r="B305" s="28"/>
      <c r="C305" s="28"/>
      <c r="D305" s="36"/>
      <c r="E305" s="28"/>
      <c r="F305" s="28"/>
      <c r="G305" s="36"/>
    </row>
    <row r="306" spans="2:7" x14ac:dyDescent="0.25">
      <c r="B306" s="28"/>
      <c r="C306" s="28"/>
      <c r="D306" s="36"/>
      <c r="E306" s="28"/>
      <c r="F306" s="28"/>
      <c r="G306" s="36"/>
    </row>
    <row r="307" spans="2:7" x14ac:dyDescent="0.25">
      <c r="B307" s="28"/>
      <c r="C307" s="28"/>
      <c r="D307" s="36"/>
      <c r="E307" s="28"/>
      <c r="F307" s="28"/>
      <c r="G307" s="36"/>
    </row>
    <row r="308" spans="2:7" x14ac:dyDescent="0.25">
      <c r="B308" s="28"/>
      <c r="C308" s="28"/>
      <c r="D308" s="36"/>
      <c r="E308" s="28"/>
      <c r="F308" s="28"/>
      <c r="G308" s="36"/>
    </row>
    <row r="309" spans="2:7" x14ac:dyDescent="0.25">
      <c r="B309" s="28"/>
      <c r="C309" s="28"/>
      <c r="D309" s="36"/>
      <c r="E309" s="28"/>
      <c r="F309" s="28"/>
      <c r="G309" s="36"/>
    </row>
    <row r="310" spans="2:7" x14ac:dyDescent="0.25">
      <c r="B310" s="28"/>
      <c r="C310" s="28"/>
      <c r="D310" s="36"/>
      <c r="E310" s="28"/>
      <c r="F310" s="28"/>
      <c r="G310" s="36"/>
    </row>
    <row r="311" spans="2:7" x14ac:dyDescent="0.25">
      <c r="B311" s="28"/>
      <c r="C311" s="28"/>
      <c r="D311" s="36"/>
      <c r="E311" s="28"/>
      <c r="F311" s="28"/>
      <c r="G311" s="36"/>
    </row>
    <row r="312" spans="2:7" x14ac:dyDescent="0.25">
      <c r="B312" s="28"/>
      <c r="C312" s="28"/>
      <c r="D312" s="36"/>
      <c r="E312" s="28"/>
      <c r="F312" s="28"/>
      <c r="G312" s="36"/>
    </row>
    <row r="313" spans="2:7" x14ac:dyDescent="0.25">
      <c r="B313" s="28"/>
      <c r="C313" s="28"/>
      <c r="D313" s="36"/>
      <c r="E313" s="28"/>
      <c r="F313" s="28"/>
      <c r="G313" s="36"/>
    </row>
    <row r="314" spans="2:7" x14ac:dyDescent="0.25">
      <c r="B314" s="28"/>
      <c r="C314" s="28"/>
      <c r="D314" s="36"/>
      <c r="E314" s="28"/>
      <c r="F314" s="28"/>
      <c r="G314" s="36"/>
    </row>
    <row r="315" spans="2:7" x14ac:dyDescent="0.25">
      <c r="B315" s="28"/>
      <c r="C315" s="28"/>
      <c r="D315" s="36"/>
      <c r="E315" s="28"/>
      <c r="F315" s="28"/>
      <c r="G315" s="36"/>
    </row>
    <row r="316" spans="2:7" x14ac:dyDescent="0.25">
      <c r="B316" s="28"/>
      <c r="C316" s="28"/>
      <c r="D316" s="36"/>
      <c r="E316" s="28"/>
      <c r="F316" s="28"/>
      <c r="G316" s="36"/>
    </row>
    <row r="317" spans="2:7" x14ac:dyDescent="0.25">
      <c r="B317" s="28"/>
      <c r="C317" s="28"/>
      <c r="D317" s="36"/>
      <c r="E317" s="28"/>
      <c r="F317" s="28"/>
      <c r="G317" s="36"/>
    </row>
    <row r="318" spans="2:7" x14ac:dyDescent="0.25">
      <c r="B318" s="28"/>
      <c r="C318" s="28"/>
      <c r="D318" s="36"/>
      <c r="E318" s="28"/>
      <c r="F318" s="28"/>
      <c r="G318" s="36"/>
    </row>
    <row r="319" spans="2:7" x14ac:dyDescent="0.25">
      <c r="B319" s="28"/>
      <c r="C319" s="28"/>
      <c r="D319" s="36"/>
      <c r="E319" s="28"/>
      <c r="F319" s="28"/>
      <c r="G319" s="36"/>
    </row>
    <row r="320" spans="2:7" x14ac:dyDescent="0.25">
      <c r="B320" s="28"/>
      <c r="C320" s="28"/>
      <c r="D320" s="36"/>
      <c r="E320" s="28"/>
      <c r="F320" s="28"/>
      <c r="G320" s="36"/>
    </row>
    <row r="321" spans="2:7" x14ac:dyDescent="0.25">
      <c r="B321" s="28"/>
      <c r="C321" s="28"/>
      <c r="D321" s="36"/>
      <c r="E321" s="28"/>
      <c r="F321" s="28"/>
      <c r="G321" s="36"/>
    </row>
    <row r="322" spans="2:7" x14ac:dyDescent="0.25">
      <c r="B322" s="28"/>
      <c r="C322" s="28"/>
      <c r="D322" s="36"/>
      <c r="E322" s="28"/>
      <c r="F322" s="28"/>
      <c r="G322" s="36"/>
    </row>
    <row r="323" spans="2:7" x14ac:dyDescent="0.25">
      <c r="B323" s="28"/>
      <c r="C323" s="28"/>
      <c r="D323" s="36"/>
      <c r="E323" s="28"/>
      <c r="F323" s="28"/>
      <c r="G323" s="36"/>
    </row>
    <row r="324" spans="2:7" x14ac:dyDescent="0.25">
      <c r="B324" s="28"/>
      <c r="C324" s="28"/>
      <c r="D324" s="36"/>
      <c r="E324" s="28"/>
      <c r="F324" s="28"/>
      <c r="G324" s="36"/>
    </row>
    <row r="325" spans="2:7" x14ac:dyDescent="0.25">
      <c r="B325" s="28"/>
      <c r="C325" s="28"/>
      <c r="D325" s="36"/>
      <c r="E325" s="28"/>
      <c r="F325" s="28"/>
      <c r="G325" s="36"/>
    </row>
    <row r="326" spans="2:7" x14ac:dyDescent="0.25">
      <c r="B326" s="28"/>
      <c r="C326" s="28"/>
      <c r="D326" s="36"/>
      <c r="E326" s="28"/>
      <c r="F326" s="28"/>
      <c r="G326" s="36"/>
    </row>
    <row r="327" spans="2:7" x14ac:dyDescent="0.25">
      <c r="B327" s="28"/>
      <c r="C327" s="28"/>
      <c r="D327" s="36"/>
      <c r="E327" s="28"/>
      <c r="F327" s="28"/>
      <c r="G327" s="36"/>
    </row>
    <row r="328" spans="2:7" x14ac:dyDescent="0.25">
      <c r="B328" s="28"/>
      <c r="C328" s="28"/>
      <c r="D328" s="36"/>
      <c r="E328" s="28"/>
      <c r="F328" s="28"/>
      <c r="G328" s="36"/>
    </row>
    <row r="329" spans="2:7" x14ac:dyDescent="0.25">
      <c r="B329" s="28"/>
      <c r="C329" s="28"/>
      <c r="D329" s="36"/>
      <c r="E329" s="28"/>
      <c r="F329" s="28"/>
      <c r="G329" s="36"/>
    </row>
    <row r="330" spans="2:7" x14ac:dyDescent="0.25">
      <c r="B330" s="28"/>
      <c r="C330" s="28"/>
      <c r="D330" s="36"/>
      <c r="E330" s="28"/>
      <c r="F330" s="28"/>
      <c r="G330" s="36"/>
    </row>
    <row r="331" spans="2:7" x14ac:dyDescent="0.25">
      <c r="B331" s="28"/>
      <c r="C331" s="28"/>
      <c r="D331" s="36"/>
      <c r="E331" s="28"/>
      <c r="F331" s="28"/>
      <c r="G331" s="36"/>
    </row>
    <row r="332" spans="2:7" x14ac:dyDescent="0.25">
      <c r="B332" s="28"/>
      <c r="C332" s="28"/>
      <c r="D332" s="36"/>
      <c r="E332" s="28"/>
      <c r="F332" s="28"/>
      <c r="G332" s="36"/>
    </row>
    <row r="333" spans="2:7" x14ac:dyDescent="0.25">
      <c r="B333" s="28"/>
      <c r="C333" s="28"/>
      <c r="D333" s="36"/>
      <c r="E333" s="28"/>
      <c r="F333" s="28"/>
      <c r="G333" s="36"/>
    </row>
    <row r="334" spans="2:7" x14ac:dyDescent="0.25">
      <c r="B334" s="28"/>
      <c r="C334" s="28"/>
      <c r="D334" s="36"/>
      <c r="E334" s="28"/>
      <c r="F334" s="28"/>
      <c r="G334" s="36"/>
    </row>
    <row r="335" spans="2:7" x14ac:dyDescent="0.25">
      <c r="B335" s="28"/>
      <c r="C335" s="28"/>
      <c r="D335" s="36"/>
      <c r="E335" s="28"/>
      <c r="F335" s="28"/>
      <c r="G335" s="36"/>
    </row>
    <row r="336" spans="2:7" x14ac:dyDescent="0.25">
      <c r="B336" s="28"/>
      <c r="C336" s="28"/>
      <c r="D336" s="36"/>
      <c r="E336" s="28"/>
      <c r="F336" s="28"/>
      <c r="G336" s="36"/>
    </row>
    <row r="337" spans="2:7" x14ac:dyDescent="0.25">
      <c r="B337" s="28"/>
      <c r="C337" s="28"/>
      <c r="D337" s="36"/>
      <c r="E337" s="28"/>
      <c r="F337" s="28"/>
      <c r="G337" s="36"/>
    </row>
    <row r="338" spans="2:7" x14ac:dyDescent="0.25">
      <c r="B338" s="28"/>
      <c r="C338" s="28"/>
      <c r="D338" s="36"/>
      <c r="E338" s="28"/>
      <c r="F338" s="28"/>
      <c r="G338" s="36"/>
    </row>
    <row r="339" spans="2:7" x14ac:dyDescent="0.25">
      <c r="B339" s="28"/>
      <c r="C339" s="28"/>
      <c r="D339" s="36"/>
      <c r="E339" s="28"/>
      <c r="F339" s="28"/>
      <c r="G339" s="36"/>
    </row>
    <row r="340" spans="2:7" x14ac:dyDescent="0.25">
      <c r="B340" s="28"/>
      <c r="C340" s="28"/>
      <c r="D340" s="36"/>
      <c r="E340" s="28"/>
      <c r="F340" s="28"/>
      <c r="G340" s="36"/>
    </row>
    <row r="341" spans="2:7" x14ac:dyDescent="0.25">
      <c r="B341" s="28"/>
      <c r="C341" s="28"/>
      <c r="D341" s="36"/>
      <c r="E341" s="28"/>
      <c r="F341" s="28"/>
      <c r="G341" s="36"/>
    </row>
    <row r="342" spans="2:7" x14ac:dyDescent="0.25">
      <c r="B342" s="28"/>
      <c r="C342" s="28"/>
      <c r="D342" s="36"/>
      <c r="E342" s="28"/>
      <c r="F342" s="28"/>
      <c r="G342" s="36"/>
    </row>
    <row r="343" spans="2:7" x14ac:dyDescent="0.25">
      <c r="B343" s="28"/>
      <c r="C343" s="28"/>
      <c r="D343" s="36"/>
      <c r="E343" s="28"/>
      <c r="F343" s="28"/>
      <c r="G343" s="36"/>
    </row>
    <row r="344" spans="2:7" x14ac:dyDescent="0.25">
      <c r="B344" s="28"/>
      <c r="C344" s="28"/>
      <c r="D344" s="36"/>
      <c r="E344" s="28"/>
      <c r="F344" s="28"/>
      <c r="G344" s="36"/>
    </row>
    <row r="345" spans="2:7" x14ac:dyDescent="0.25">
      <c r="B345" s="28"/>
      <c r="C345" s="28"/>
      <c r="D345" s="36"/>
      <c r="E345" s="28"/>
      <c r="F345" s="28"/>
      <c r="G345" s="36"/>
    </row>
    <row r="346" spans="2:7" x14ac:dyDescent="0.25">
      <c r="B346" s="28"/>
      <c r="C346" s="28"/>
      <c r="D346" s="36"/>
      <c r="E346" s="28"/>
      <c r="F346" s="28"/>
      <c r="G346" s="36"/>
    </row>
    <row r="347" spans="2:7" x14ac:dyDescent="0.25">
      <c r="B347" s="28"/>
      <c r="C347" s="28"/>
      <c r="D347" s="36"/>
      <c r="E347" s="28"/>
      <c r="F347" s="28"/>
      <c r="G347" s="36"/>
    </row>
    <row r="348" spans="2:7" x14ac:dyDescent="0.25">
      <c r="B348" s="28"/>
      <c r="C348" s="28"/>
      <c r="D348" s="36"/>
      <c r="E348" s="28"/>
      <c r="F348" s="28"/>
      <c r="G348" s="36"/>
    </row>
    <row r="349" spans="2:7" x14ac:dyDescent="0.25">
      <c r="B349" s="28"/>
      <c r="C349" s="28"/>
      <c r="D349" s="36"/>
      <c r="E349" s="28"/>
      <c r="F349" s="28"/>
      <c r="G349" s="36"/>
    </row>
    <row r="350" spans="2:7" x14ac:dyDescent="0.25">
      <c r="B350" s="28"/>
      <c r="C350" s="28"/>
      <c r="D350" s="36"/>
      <c r="E350" s="28"/>
      <c r="F350" s="28"/>
      <c r="G350" s="36"/>
    </row>
    <row r="351" spans="2:7" x14ac:dyDescent="0.25">
      <c r="B351" s="28"/>
      <c r="C351" s="28"/>
      <c r="D351" s="36"/>
      <c r="E351" s="28"/>
      <c r="F351" s="28"/>
      <c r="G351" s="36"/>
    </row>
    <row r="352" spans="2:7" x14ac:dyDescent="0.25">
      <c r="B352" s="28"/>
      <c r="C352" s="28"/>
      <c r="D352" s="36"/>
      <c r="E352" s="28"/>
      <c r="F352" s="28"/>
      <c r="G352" s="36"/>
    </row>
    <row r="353" spans="2:7" x14ac:dyDescent="0.25">
      <c r="B353" s="28"/>
      <c r="C353" s="28"/>
      <c r="D353" s="36"/>
      <c r="E353" s="28"/>
      <c r="F353" s="28"/>
      <c r="G353" s="36"/>
    </row>
    <row r="354" spans="2:7" x14ac:dyDescent="0.25">
      <c r="B354" s="28"/>
      <c r="C354" s="28"/>
      <c r="D354" s="36"/>
      <c r="E354" s="28"/>
      <c r="F354" s="28"/>
      <c r="G354" s="36"/>
    </row>
    <row r="355" spans="2:7" x14ac:dyDescent="0.25">
      <c r="B355" s="28"/>
      <c r="C355" s="28"/>
      <c r="D355" s="36"/>
      <c r="E355" s="28"/>
      <c r="F355" s="28"/>
      <c r="G355" s="36"/>
    </row>
    <row r="356" spans="2:7" x14ac:dyDescent="0.25">
      <c r="B356" s="28"/>
      <c r="C356" s="28"/>
      <c r="D356" s="36"/>
      <c r="E356" s="28"/>
      <c r="F356" s="28"/>
      <c r="G356" s="36"/>
    </row>
    <row r="357" spans="2:7" x14ac:dyDescent="0.25">
      <c r="B357" s="28"/>
      <c r="C357" s="28"/>
      <c r="D357" s="36"/>
      <c r="E357" s="28"/>
      <c r="F357" s="28"/>
      <c r="G357" s="36"/>
    </row>
    <row r="358" spans="2:7" x14ac:dyDescent="0.25">
      <c r="B358" s="28"/>
      <c r="C358" s="28"/>
      <c r="D358" s="36"/>
      <c r="E358" s="28"/>
      <c r="F358" s="28"/>
      <c r="G358" s="36"/>
    </row>
    <row r="359" spans="2:7" x14ac:dyDescent="0.25">
      <c r="B359" s="28"/>
      <c r="C359" s="28"/>
      <c r="D359" s="36"/>
      <c r="E359" s="28"/>
      <c r="F359" s="28"/>
      <c r="G359" s="36"/>
    </row>
    <row r="360" spans="2:7" x14ac:dyDescent="0.25">
      <c r="B360" s="28"/>
      <c r="C360" s="28"/>
      <c r="D360" s="36"/>
      <c r="E360" s="28"/>
      <c r="F360" s="28"/>
      <c r="G360" s="36"/>
    </row>
    <row r="361" spans="2:7" x14ac:dyDescent="0.25">
      <c r="B361" s="28"/>
      <c r="C361" s="28"/>
      <c r="D361" s="36"/>
      <c r="E361" s="28"/>
      <c r="F361" s="28"/>
      <c r="G361" s="36"/>
    </row>
    <row r="362" spans="2:7" x14ac:dyDescent="0.25">
      <c r="B362" s="28"/>
      <c r="C362" s="28"/>
      <c r="D362" s="36"/>
      <c r="E362" s="28"/>
      <c r="F362" s="28"/>
      <c r="G362" s="36"/>
    </row>
    <row r="363" spans="2:7" x14ac:dyDescent="0.25">
      <c r="B363" s="28"/>
      <c r="C363" s="28"/>
      <c r="D363" s="36"/>
      <c r="E363" s="28"/>
      <c r="F363" s="28"/>
      <c r="G363" s="36"/>
    </row>
    <row r="364" spans="2:7" x14ac:dyDescent="0.25">
      <c r="B364" s="28"/>
      <c r="C364" s="28"/>
      <c r="D364" s="36"/>
      <c r="E364" s="28"/>
      <c r="F364" s="28"/>
      <c r="G364" s="36"/>
    </row>
    <row r="365" spans="2:7" x14ac:dyDescent="0.25">
      <c r="B365" s="28"/>
      <c r="C365" s="28"/>
      <c r="D365" s="36"/>
      <c r="E365" s="28"/>
      <c r="F365" s="28"/>
      <c r="G365" s="36"/>
    </row>
    <row r="366" spans="2:7" x14ac:dyDescent="0.25">
      <c r="B366" s="28"/>
      <c r="C366" s="28"/>
      <c r="D366" s="36"/>
      <c r="E366" s="28"/>
      <c r="F366" s="28"/>
      <c r="G366" s="36"/>
    </row>
    <row r="367" spans="2:7" x14ac:dyDescent="0.25">
      <c r="B367" s="28"/>
      <c r="C367" s="28"/>
      <c r="D367" s="36"/>
      <c r="E367" s="28"/>
      <c r="F367" s="28"/>
      <c r="G367" s="36"/>
    </row>
    <row r="368" spans="2:7" x14ac:dyDescent="0.25">
      <c r="B368" s="28"/>
      <c r="C368" s="28"/>
      <c r="D368" s="36"/>
      <c r="E368" s="28"/>
      <c r="F368" s="28"/>
      <c r="G368" s="36"/>
    </row>
    <row r="369" spans="2:7" x14ac:dyDescent="0.25">
      <c r="B369" s="28"/>
      <c r="C369" s="28"/>
      <c r="D369" s="36"/>
      <c r="E369" s="28"/>
      <c r="F369" s="28"/>
      <c r="G369" s="36"/>
    </row>
    <row r="370" spans="2:7" x14ac:dyDescent="0.25">
      <c r="B370" s="28"/>
      <c r="C370" s="28"/>
      <c r="D370" s="36"/>
      <c r="E370" s="28"/>
      <c r="F370" s="28"/>
      <c r="G370" s="36"/>
    </row>
    <row r="371" spans="2:7" x14ac:dyDescent="0.25">
      <c r="B371" s="28"/>
      <c r="C371" s="28"/>
      <c r="D371" s="36"/>
      <c r="E371" s="28"/>
      <c r="F371" s="28"/>
      <c r="G371" s="36"/>
    </row>
    <row r="372" spans="2:7" x14ac:dyDescent="0.25">
      <c r="B372" s="28"/>
      <c r="C372" s="28"/>
      <c r="D372" s="36"/>
      <c r="E372" s="28"/>
      <c r="F372" s="28"/>
      <c r="G372" s="36"/>
    </row>
    <row r="373" spans="2:7" x14ac:dyDescent="0.25">
      <c r="B373" s="28"/>
      <c r="C373" s="28"/>
      <c r="D373" s="36"/>
      <c r="E373" s="28"/>
      <c r="F373" s="28"/>
      <c r="G373" s="36"/>
    </row>
    <row r="374" spans="2:7" x14ac:dyDescent="0.25">
      <c r="B374" s="28"/>
      <c r="C374" s="28"/>
      <c r="D374" s="36"/>
      <c r="E374" s="28"/>
      <c r="F374" s="28"/>
      <c r="G374" s="36"/>
    </row>
    <row r="375" spans="2:7" x14ac:dyDescent="0.25">
      <c r="B375" s="28"/>
      <c r="C375" s="28"/>
      <c r="D375" s="36"/>
      <c r="E375" s="28"/>
      <c r="F375" s="28"/>
      <c r="G375" s="36"/>
    </row>
    <row r="376" spans="2:7" x14ac:dyDescent="0.25">
      <c r="B376" s="28"/>
      <c r="C376" s="28"/>
      <c r="D376" s="36"/>
      <c r="E376" s="28"/>
      <c r="F376" s="28"/>
      <c r="G376" s="36"/>
    </row>
    <row r="377" spans="2:7" x14ac:dyDescent="0.25">
      <c r="B377" s="28"/>
      <c r="C377" s="28"/>
      <c r="D377" s="36"/>
      <c r="E377" s="28"/>
      <c r="F377" s="28"/>
      <c r="G377" s="36"/>
    </row>
    <row r="378" spans="2:7" x14ac:dyDescent="0.25">
      <c r="B378" s="28"/>
      <c r="C378" s="28"/>
      <c r="D378" s="36"/>
      <c r="E378" s="28"/>
      <c r="F378" s="28"/>
      <c r="G378" s="36"/>
    </row>
    <row r="379" spans="2:7" x14ac:dyDescent="0.25">
      <c r="B379" s="28"/>
      <c r="C379" s="28"/>
      <c r="D379" s="36"/>
      <c r="E379" s="28"/>
      <c r="F379" s="28"/>
      <c r="G379" s="36"/>
    </row>
    <row r="380" spans="2:7" x14ac:dyDescent="0.25">
      <c r="B380" s="28"/>
      <c r="C380" s="28"/>
      <c r="D380" s="36"/>
      <c r="E380" s="28"/>
      <c r="F380" s="28"/>
      <c r="G380" s="36"/>
    </row>
    <row r="381" spans="2:7" x14ac:dyDescent="0.25">
      <c r="B381" s="28"/>
      <c r="C381" s="28"/>
      <c r="D381" s="36"/>
      <c r="E381" s="28"/>
      <c r="F381" s="28"/>
      <c r="G381" s="36"/>
    </row>
    <row r="382" spans="2:7" x14ac:dyDescent="0.25">
      <c r="B382" s="28"/>
      <c r="C382" s="28"/>
      <c r="D382" s="36"/>
      <c r="E382" s="28"/>
      <c r="F382" s="28"/>
      <c r="G382" s="36"/>
    </row>
    <row r="383" spans="2:7" x14ac:dyDescent="0.25">
      <c r="B383" s="28"/>
      <c r="C383" s="28"/>
      <c r="D383" s="36"/>
      <c r="E383" s="28"/>
      <c r="F383" s="28"/>
      <c r="G383" s="36"/>
    </row>
    <row r="384" spans="2:7" x14ac:dyDescent="0.25">
      <c r="B384" s="28"/>
      <c r="C384" s="28"/>
      <c r="D384" s="36"/>
      <c r="E384" s="28"/>
      <c r="F384" s="28"/>
      <c r="G384" s="36"/>
    </row>
    <row r="385" spans="2:7" x14ac:dyDescent="0.25">
      <c r="B385" s="28"/>
      <c r="C385" s="28"/>
      <c r="D385" s="36"/>
      <c r="E385" s="28"/>
      <c r="F385" s="28"/>
      <c r="G385" s="36"/>
    </row>
    <row r="386" spans="2:7" x14ac:dyDescent="0.25">
      <c r="B386" s="28"/>
      <c r="C386" s="28"/>
      <c r="D386" s="36"/>
      <c r="E386" s="28"/>
      <c r="F386" s="28"/>
      <c r="G386" s="36"/>
    </row>
    <row r="387" spans="2:7" x14ac:dyDescent="0.25">
      <c r="B387" s="28"/>
      <c r="C387" s="28"/>
      <c r="D387" s="36"/>
      <c r="E387" s="28"/>
      <c r="F387" s="28"/>
      <c r="G387" s="36"/>
    </row>
    <row r="388" spans="2:7" x14ac:dyDescent="0.25">
      <c r="B388" s="28"/>
      <c r="C388" s="28"/>
      <c r="D388" s="36"/>
      <c r="E388" s="28"/>
      <c r="F388" s="28"/>
      <c r="G388" s="36"/>
    </row>
    <row r="389" spans="2:7" x14ac:dyDescent="0.25">
      <c r="B389" s="28"/>
      <c r="C389" s="28"/>
      <c r="D389" s="36"/>
      <c r="E389" s="28"/>
      <c r="F389" s="28"/>
      <c r="G389" s="36"/>
    </row>
    <row r="390" spans="2:7" x14ac:dyDescent="0.25">
      <c r="B390" s="28"/>
      <c r="C390" s="28"/>
      <c r="D390" s="36"/>
      <c r="E390" s="28"/>
      <c r="F390" s="28"/>
      <c r="G390" s="36"/>
    </row>
    <row r="391" spans="2:7" x14ac:dyDescent="0.25">
      <c r="B391" s="28"/>
      <c r="C391" s="28"/>
      <c r="D391" s="36"/>
      <c r="E391" s="28"/>
      <c r="F391" s="28"/>
      <c r="G391" s="36"/>
    </row>
    <row r="392" spans="2:7" x14ac:dyDescent="0.25">
      <c r="B392" s="28"/>
      <c r="C392" s="28"/>
      <c r="D392" s="36"/>
      <c r="E392" s="28"/>
      <c r="F392" s="28"/>
      <c r="G392" s="36"/>
    </row>
    <row r="393" spans="2:7" x14ac:dyDescent="0.25">
      <c r="B393" s="28"/>
      <c r="C393" s="28"/>
      <c r="D393" s="36"/>
      <c r="E393" s="28"/>
      <c r="F393" s="28"/>
      <c r="G393" s="36"/>
    </row>
    <row r="394" spans="2:7" x14ac:dyDescent="0.25">
      <c r="B394" s="28"/>
      <c r="C394" s="28"/>
      <c r="D394" s="36"/>
      <c r="E394" s="28"/>
      <c r="F394" s="28"/>
      <c r="G394" s="36"/>
    </row>
    <row r="395" spans="2:7" x14ac:dyDescent="0.25">
      <c r="B395" s="28"/>
      <c r="C395" s="28"/>
      <c r="D395" s="36"/>
      <c r="E395" s="28"/>
      <c r="F395" s="28"/>
      <c r="G395" s="36"/>
    </row>
    <row r="396" spans="2:7" x14ac:dyDescent="0.25">
      <c r="B396" s="28"/>
      <c r="C396" s="28"/>
      <c r="D396" s="36"/>
      <c r="E396" s="28"/>
      <c r="F396" s="28"/>
      <c r="G396" s="36"/>
    </row>
    <row r="397" spans="2:7" x14ac:dyDescent="0.25">
      <c r="B397" s="28"/>
      <c r="C397" s="28"/>
      <c r="D397" s="36"/>
      <c r="E397" s="28"/>
      <c r="F397" s="28"/>
      <c r="G397" s="36"/>
    </row>
    <row r="398" spans="2:7" x14ac:dyDescent="0.25">
      <c r="B398" s="28"/>
      <c r="C398" s="28"/>
      <c r="D398" s="36"/>
      <c r="E398" s="28"/>
      <c r="F398" s="28"/>
      <c r="G398" s="36"/>
    </row>
    <row r="399" spans="2:7" x14ac:dyDescent="0.25">
      <c r="B399" s="28"/>
      <c r="C399" s="28"/>
      <c r="D399" s="36"/>
      <c r="E399" s="28"/>
      <c r="F399" s="28"/>
      <c r="G399" s="36"/>
    </row>
    <row r="400" spans="2:7" x14ac:dyDescent="0.25">
      <c r="B400" s="28"/>
      <c r="C400" s="28"/>
      <c r="D400" s="36"/>
      <c r="E400" s="28"/>
      <c r="F400" s="28"/>
      <c r="G400" s="36"/>
    </row>
    <row r="401" spans="2:7" x14ac:dyDescent="0.25">
      <c r="B401" s="28"/>
      <c r="C401" s="28"/>
      <c r="D401" s="36"/>
      <c r="E401" s="28"/>
      <c r="F401" s="28"/>
      <c r="G401" s="36"/>
    </row>
    <row r="402" spans="2:7" x14ac:dyDescent="0.25">
      <c r="B402" s="28"/>
      <c r="C402" s="28"/>
      <c r="D402" s="36"/>
      <c r="E402" s="28"/>
      <c r="F402" s="28"/>
      <c r="G402" s="36"/>
    </row>
    <row r="403" spans="2:7" x14ac:dyDescent="0.25">
      <c r="B403" s="28"/>
      <c r="C403" s="28"/>
      <c r="D403" s="36"/>
      <c r="E403" s="28"/>
      <c r="F403" s="28"/>
      <c r="G403" s="36"/>
    </row>
    <row r="404" spans="2:7" x14ac:dyDescent="0.25">
      <c r="B404" s="28"/>
      <c r="C404" s="28"/>
      <c r="D404" s="36"/>
      <c r="E404" s="28"/>
      <c r="F404" s="28"/>
      <c r="G404" s="36"/>
    </row>
    <row r="405" spans="2:7" x14ac:dyDescent="0.25">
      <c r="B405" s="28"/>
      <c r="C405" s="28"/>
      <c r="D405" s="36"/>
      <c r="E405" s="28"/>
      <c r="F405" s="28"/>
      <c r="G405" s="36"/>
    </row>
    <row r="406" spans="2:7" x14ac:dyDescent="0.25">
      <c r="B406" s="28"/>
      <c r="C406" s="28"/>
      <c r="D406" s="36"/>
      <c r="E406" s="28"/>
      <c r="F406" s="28"/>
      <c r="G406" s="36"/>
    </row>
    <row r="407" spans="2:7" x14ac:dyDescent="0.25">
      <c r="B407" s="28"/>
      <c r="C407" s="28"/>
      <c r="D407" s="36"/>
      <c r="E407" s="28"/>
      <c r="F407" s="28"/>
      <c r="G407" s="36"/>
    </row>
    <row r="408" spans="2:7" x14ac:dyDescent="0.25">
      <c r="B408" s="28"/>
      <c r="C408" s="28"/>
      <c r="D408" s="36"/>
      <c r="E408" s="28"/>
      <c r="F408" s="28"/>
      <c r="G408" s="36"/>
    </row>
    <row r="409" spans="2:7" x14ac:dyDescent="0.25">
      <c r="B409" s="28"/>
      <c r="C409" s="28"/>
      <c r="D409" s="36"/>
      <c r="E409" s="28"/>
      <c r="F409" s="28"/>
      <c r="G409" s="36"/>
    </row>
    <row r="410" spans="2:7" x14ac:dyDescent="0.25">
      <c r="B410" s="28"/>
      <c r="C410" s="28"/>
      <c r="D410" s="36"/>
      <c r="E410" s="28"/>
      <c r="F410" s="28"/>
      <c r="G410" s="36"/>
    </row>
    <row r="411" spans="2:7" x14ac:dyDescent="0.25">
      <c r="B411" s="28"/>
      <c r="C411" s="28"/>
      <c r="D411" s="36"/>
      <c r="E411" s="28"/>
      <c r="F411" s="28"/>
      <c r="G411" s="36"/>
    </row>
    <row r="412" spans="2:7" x14ac:dyDescent="0.25">
      <c r="B412" s="28"/>
      <c r="C412" s="28"/>
      <c r="D412" s="36"/>
      <c r="E412" s="28"/>
      <c r="F412" s="28"/>
      <c r="G412" s="36"/>
    </row>
    <row r="413" spans="2:7" x14ac:dyDescent="0.25">
      <c r="B413" s="28"/>
      <c r="C413" s="28"/>
      <c r="D413" s="36"/>
      <c r="E413" s="28"/>
      <c r="F413" s="28"/>
      <c r="G413" s="36"/>
    </row>
    <row r="414" spans="2:7" x14ac:dyDescent="0.25">
      <c r="B414" s="28"/>
      <c r="C414" s="28"/>
      <c r="D414" s="36"/>
      <c r="E414" s="28"/>
      <c r="F414" s="28"/>
      <c r="G414" s="36"/>
    </row>
    <row r="415" spans="2:7" x14ac:dyDescent="0.25">
      <c r="B415" s="28"/>
      <c r="C415" s="28"/>
      <c r="D415" s="36"/>
      <c r="E415" s="28"/>
      <c r="F415" s="28"/>
      <c r="G415" s="36"/>
    </row>
    <row r="416" spans="2:7" x14ac:dyDescent="0.25">
      <c r="B416" s="28"/>
      <c r="C416" s="28"/>
      <c r="D416" s="36"/>
      <c r="E416" s="28"/>
      <c r="F416" s="28"/>
      <c r="G416" s="36"/>
    </row>
    <row r="417" spans="2:7" x14ac:dyDescent="0.25">
      <c r="B417" s="28"/>
      <c r="C417" s="28"/>
      <c r="D417" s="36"/>
      <c r="E417" s="28"/>
      <c r="F417" s="28"/>
      <c r="G417" s="36"/>
    </row>
    <row r="418" spans="2:7" x14ac:dyDescent="0.25">
      <c r="B418" s="28"/>
      <c r="C418" s="28"/>
      <c r="D418" s="36"/>
      <c r="E418" s="28"/>
      <c r="F418" s="28"/>
      <c r="G418" s="36"/>
    </row>
    <row r="419" spans="2:7" x14ac:dyDescent="0.25">
      <c r="B419" s="28"/>
      <c r="C419" s="28"/>
      <c r="D419" s="36"/>
      <c r="E419" s="28"/>
      <c r="F419" s="28"/>
      <c r="G419" s="36"/>
    </row>
    <row r="420" spans="2:7" x14ac:dyDescent="0.25">
      <c r="B420" s="28"/>
      <c r="C420" s="28"/>
      <c r="D420" s="36"/>
      <c r="E420" s="28"/>
      <c r="F420" s="28"/>
      <c r="G420" s="36"/>
    </row>
    <row r="421" spans="2:7" x14ac:dyDescent="0.25">
      <c r="B421" s="28"/>
      <c r="C421" s="28"/>
      <c r="D421" s="36"/>
      <c r="E421" s="28"/>
      <c r="F421" s="28"/>
      <c r="G421" s="36"/>
    </row>
    <row r="422" spans="2:7" x14ac:dyDescent="0.25">
      <c r="B422" s="28"/>
      <c r="C422" s="28"/>
      <c r="D422" s="36"/>
      <c r="E422" s="28"/>
      <c r="F422" s="28"/>
      <c r="G422" s="36"/>
    </row>
    <row r="423" spans="2:7" x14ac:dyDescent="0.25">
      <c r="B423" s="28"/>
      <c r="C423" s="28"/>
      <c r="D423" s="36"/>
      <c r="E423" s="28"/>
      <c r="F423" s="28"/>
      <c r="G423" s="36"/>
    </row>
    <row r="424" spans="2:7" x14ac:dyDescent="0.25">
      <c r="B424" s="28"/>
      <c r="C424" s="28"/>
      <c r="D424" s="36"/>
      <c r="E424" s="28"/>
      <c r="F424" s="28"/>
      <c r="G424" s="36"/>
    </row>
    <row r="425" spans="2:7" x14ac:dyDescent="0.25">
      <c r="B425" s="28"/>
      <c r="C425" s="28"/>
      <c r="D425" s="36"/>
      <c r="E425" s="28"/>
      <c r="F425" s="28"/>
      <c r="G425" s="36"/>
    </row>
    <row r="426" spans="2:7" x14ac:dyDescent="0.25">
      <c r="B426" s="28"/>
      <c r="C426" s="28"/>
      <c r="D426" s="36"/>
      <c r="E426" s="28"/>
      <c r="F426" s="28"/>
      <c r="G426" s="36"/>
    </row>
    <row r="427" spans="2:7" x14ac:dyDescent="0.25">
      <c r="B427" s="28"/>
      <c r="C427" s="28"/>
      <c r="D427" s="36"/>
      <c r="E427" s="28"/>
      <c r="F427" s="28"/>
      <c r="G427" s="36"/>
    </row>
    <row r="428" spans="2:7" x14ac:dyDescent="0.25">
      <c r="B428" s="28"/>
      <c r="C428" s="28"/>
      <c r="D428" s="36"/>
      <c r="E428" s="28"/>
      <c r="F428" s="28"/>
      <c r="G428" s="36"/>
    </row>
    <row r="429" spans="2:7" x14ac:dyDescent="0.25">
      <c r="B429" s="28"/>
      <c r="C429" s="28"/>
      <c r="D429" s="36"/>
      <c r="E429" s="28"/>
      <c r="F429" s="28"/>
      <c r="G429" s="36"/>
    </row>
    <row r="430" spans="2:7" x14ac:dyDescent="0.25">
      <c r="B430" s="28"/>
      <c r="C430" s="28"/>
      <c r="D430" s="36"/>
      <c r="E430" s="28"/>
      <c r="F430" s="28"/>
      <c r="G430" s="36"/>
    </row>
    <row r="431" spans="2:7" x14ac:dyDescent="0.25">
      <c r="B431" s="28"/>
      <c r="C431" s="28"/>
      <c r="D431" s="36"/>
      <c r="E431" s="28"/>
      <c r="F431" s="28"/>
      <c r="G431" s="36"/>
    </row>
    <row r="432" spans="2:7" x14ac:dyDescent="0.25">
      <c r="B432" s="28"/>
      <c r="C432" s="28"/>
      <c r="D432" s="36"/>
      <c r="E432" s="28"/>
      <c r="F432" s="28"/>
      <c r="G432" s="36"/>
    </row>
    <row r="433" spans="2:7" x14ac:dyDescent="0.25">
      <c r="B433" s="28"/>
      <c r="C433" s="28"/>
      <c r="D433" s="36"/>
      <c r="E433" s="28"/>
      <c r="F433" s="28"/>
      <c r="G433" s="36"/>
    </row>
    <row r="434" spans="2:7" x14ac:dyDescent="0.25">
      <c r="B434" s="28"/>
      <c r="C434" s="28"/>
      <c r="D434" s="36"/>
      <c r="E434" s="28"/>
      <c r="F434" s="28"/>
      <c r="G434" s="36"/>
    </row>
    <row r="435" spans="2:7" x14ac:dyDescent="0.25">
      <c r="B435" s="28"/>
      <c r="C435" s="28"/>
      <c r="D435" s="36"/>
      <c r="E435" s="28"/>
      <c r="F435" s="28"/>
      <c r="G435" s="36"/>
    </row>
    <row r="436" spans="2:7" x14ac:dyDescent="0.25">
      <c r="B436" s="28"/>
      <c r="C436" s="28"/>
      <c r="D436" s="36"/>
      <c r="E436" s="28"/>
      <c r="F436" s="28"/>
      <c r="G436" s="36"/>
    </row>
    <row r="437" spans="2:7" x14ac:dyDescent="0.25">
      <c r="B437" s="28"/>
      <c r="C437" s="28"/>
      <c r="D437" s="36"/>
      <c r="E437" s="28"/>
      <c r="F437" s="28"/>
      <c r="G437" s="36"/>
    </row>
    <row r="438" spans="2:7" x14ac:dyDescent="0.25">
      <c r="B438" s="28"/>
      <c r="C438" s="28"/>
      <c r="D438" s="36"/>
      <c r="E438" s="28"/>
      <c r="F438" s="28"/>
      <c r="G438" s="36"/>
    </row>
    <row r="439" spans="2:7" x14ac:dyDescent="0.25">
      <c r="B439" s="28"/>
      <c r="C439" s="28"/>
      <c r="D439" s="36"/>
      <c r="E439" s="28"/>
      <c r="F439" s="28"/>
      <c r="G439" s="36"/>
    </row>
    <row r="440" spans="2:7" x14ac:dyDescent="0.25">
      <c r="B440" s="28"/>
      <c r="C440" s="28"/>
      <c r="D440" s="36"/>
      <c r="E440" s="28"/>
      <c r="F440" s="28"/>
      <c r="G440" s="36"/>
    </row>
    <row r="441" spans="2:7" x14ac:dyDescent="0.25">
      <c r="B441" s="28"/>
      <c r="C441" s="28"/>
      <c r="D441" s="36"/>
      <c r="E441" s="28"/>
      <c r="F441" s="28"/>
      <c r="G441" s="36"/>
    </row>
    <row r="442" spans="2:7" x14ac:dyDescent="0.25">
      <c r="B442" s="28"/>
      <c r="C442" s="28"/>
      <c r="D442" s="36"/>
      <c r="E442" s="28"/>
      <c r="F442" s="28"/>
      <c r="G442" s="36"/>
    </row>
    <row r="443" spans="2:7" x14ac:dyDescent="0.25">
      <c r="B443" s="28"/>
      <c r="C443" s="28"/>
      <c r="D443" s="36"/>
      <c r="E443" s="28"/>
      <c r="F443" s="28"/>
      <c r="G443" s="36"/>
    </row>
    <row r="444" spans="2:7" x14ac:dyDescent="0.25">
      <c r="B444" s="28"/>
      <c r="C444" s="28"/>
      <c r="D444" s="36"/>
      <c r="E444" s="28"/>
      <c r="F444" s="28"/>
      <c r="G444" s="36"/>
    </row>
    <row r="445" spans="2:7" x14ac:dyDescent="0.25">
      <c r="B445" s="28"/>
      <c r="C445" s="28"/>
      <c r="D445" s="36"/>
      <c r="E445" s="28"/>
      <c r="F445" s="28"/>
      <c r="G445" s="36"/>
    </row>
    <row r="446" spans="2:7" x14ac:dyDescent="0.25">
      <c r="B446" s="28"/>
      <c r="C446" s="28"/>
      <c r="D446" s="36"/>
      <c r="E446" s="28"/>
      <c r="F446" s="28"/>
      <c r="G446" s="36"/>
    </row>
    <row r="447" spans="2:7" x14ac:dyDescent="0.25">
      <c r="B447" s="28"/>
      <c r="C447" s="28"/>
      <c r="D447" s="36"/>
      <c r="E447" s="28"/>
      <c r="F447" s="28"/>
      <c r="G447" s="36"/>
    </row>
    <row r="448" spans="2:7" x14ac:dyDescent="0.25">
      <c r="B448" s="28"/>
      <c r="C448" s="28"/>
      <c r="D448" s="36"/>
      <c r="E448" s="28"/>
      <c r="F448" s="28"/>
      <c r="G448" s="36"/>
    </row>
    <row r="449" spans="2:7" x14ac:dyDescent="0.25">
      <c r="B449" s="28"/>
      <c r="C449" s="28"/>
      <c r="D449" s="36"/>
      <c r="E449" s="28"/>
      <c r="F449" s="28"/>
      <c r="G449" s="36"/>
    </row>
    <row r="450" spans="2:7" x14ac:dyDescent="0.25">
      <c r="B450" s="28"/>
      <c r="C450" s="28"/>
      <c r="D450" s="36"/>
      <c r="E450" s="28"/>
      <c r="F450" s="28"/>
      <c r="G450" s="36"/>
    </row>
    <row r="451" spans="2:7" x14ac:dyDescent="0.25">
      <c r="B451" s="28"/>
      <c r="C451" s="28"/>
      <c r="D451" s="36"/>
      <c r="E451" s="28"/>
      <c r="F451" s="28"/>
      <c r="G451" s="36"/>
    </row>
    <row r="452" spans="2:7" x14ac:dyDescent="0.25">
      <c r="B452" s="28"/>
      <c r="C452" s="28"/>
      <c r="D452" s="36"/>
      <c r="E452" s="28"/>
      <c r="F452" s="28"/>
      <c r="G452" s="36"/>
    </row>
    <row r="453" spans="2:7" x14ac:dyDescent="0.25">
      <c r="B453" s="28"/>
      <c r="C453" s="28"/>
      <c r="D453" s="36"/>
      <c r="E453" s="28"/>
      <c r="F453" s="28"/>
      <c r="G453" s="36"/>
    </row>
    <row r="454" spans="2:7" x14ac:dyDescent="0.25">
      <c r="B454" s="28"/>
      <c r="C454" s="28"/>
      <c r="D454" s="36"/>
      <c r="E454" s="28"/>
      <c r="F454" s="28"/>
      <c r="G454" s="36"/>
    </row>
    <row r="455" spans="2:7" x14ac:dyDescent="0.25">
      <c r="B455" s="28"/>
      <c r="C455" s="28"/>
      <c r="D455" s="36"/>
      <c r="E455" s="28"/>
      <c r="F455" s="28"/>
      <c r="G455" s="36"/>
    </row>
    <row r="456" spans="2:7" x14ac:dyDescent="0.25">
      <c r="B456" s="28"/>
      <c r="C456" s="28"/>
      <c r="D456" s="36"/>
      <c r="E456" s="28"/>
      <c r="F456" s="28"/>
      <c r="G456" s="36"/>
    </row>
    <row r="457" spans="2:7" x14ac:dyDescent="0.25">
      <c r="B457" s="28"/>
      <c r="C457" s="28"/>
      <c r="D457" s="36"/>
      <c r="E457" s="28"/>
      <c r="F457" s="28"/>
      <c r="G457" s="36"/>
    </row>
    <row r="458" spans="2:7" x14ac:dyDescent="0.25">
      <c r="B458" s="28"/>
      <c r="C458" s="28"/>
      <c r="D458" s="36"/>
      <c r="E458" s="28"/>
      <c r="F458" s="28"/>
      <c r="G458" s="36"/>
    </row>
    <row r="459" spans="2:7" x14ac:dyDescent="0.25">
      <c r="B459" s="28"/>
      <c r="C459" s="28"/>
      <c r="D459" s="36"/>
      <c r="E459" s="28"/>
      <c r="F459" s="28"/>
      <c r="G459" s="36"/>
    </row>
    <row r="460" spans="2:7" x14ac:dyDescent="0.25">
      <c r="B460" s="28"/>
      <c r="C460" s="28"/>
      <c r="D460" s="36"/>
      <c r="E460" s="28"/>
      <c r="F460" s="28"/>
      <c r="G460" s="36"/>
    </row>
    <row r="461" spans="2:7" x14ac:dyDescent="0.25">
      <c r="B461" s="28"/>
      <c r="C461" s="28"/>
      <c r="D461" s="36"/>
      <c r="E461" s="28"/>
      <c r="F461" s="28"/>
      <c r="G461" s="36"/>
    </row>
    <row r="462" spans="2:7" x14ac:dyDescent="0.25">
      <c r="B462" s="28"/>
      <c r="C462" s="28"/>
      <c r="D462" s="36"/>
      <c r="E462" s="28"/>
      <c r="F462" s="28"/>
      <c r="G462" s="36"/>
    </row>
    <row r="463" spans="2:7" x14ac:dyDescent="0.25">
      <c r="B463" s="28"/>
      <c r="C463" s="28"/>
      <c r="D463" s="36"/>
      <c r="E463" s="28"/>
      <c r="F463" s="28"/>
      <c r="G463" s="36"/>
    </row>
    <row r="464" spans="2:7" x14ac:dyDescent="0.25">
      <c r="B464" s="28"/>
      <c r="C464" s="28"/>
      <c r="D464" s="36"/>
      <c r="E464" s="28"/>
      <c r="F464" s="28"/>
      <c r="G464" s="36"/>
    </row>
    <row r="465" spans="2:7" x14ac:dyDescent="0.25">
      <c r="B465" s="28"/>
      <c r="C465" s="28"/>
      <c r="D465" s="36"/>
      <c r="E465" s="28"/>
      <c r="F465" s="28"/>
      <c r="G465" s="36"/>
    </row>
    <row r="466" spans="2:7" x14ac:dyDescent="0.25">
      <c r="B466" s="28"/>
      <c r="C466" s="28"/>
      <c r="D466" s="36"/>
      <c r="E466" s="28"/>
      <c r="F466" s="28"/>
      <c r="G466" s="36"/>
    </row>
    <row r="467" spans="2:7" x14ac:dyDescent="0.25">
      <c r="B467" s="28"/>
      <c r="C467" s="28"/>
      <c r="D467" s="36"/>
      <c r="E467" s="28"/>
      <c r="F467" s="28"/>
      <c r="G467" s="36"/>
    </row>
    <row r="468" spans="2:7" x14ac:dyDescent="0.25">
      <c r="B468" s="28"/>
      <c r="C468" s="28"/>
      <c r="D468" s="36"/>
      <c r="E468" s="28"/>
      <c r="F468" s="28"/>
      <c r="G468" s="36"/>
    </row>
    <row r="469" spans="2:7" x14ac:dyDescent="0.25">
      <c r="B469" s="28"/>
      <c r="C469" s="28"/>
      <c r="D469" s="36"/>
      <c r="E469" s="28"/>
      <c r="F469" s="28"/>
      <c r="G469" s="36"/>
    </row>
    <row r="470" spans="2:7" x14ac:dyDescent="0.25">
      <c r="B470" s="28"/>
      <c r="C470" s="28"/>
      <c r="D470" s="36"/>
      <c r="E470" s="28"/>
      <c r="F470" s="28"/>
      <c r="G470" s="36"/>
    </row>
    <row r="471" spans="2:7" x14ac:dyDescent="0.25">
      <c r="B471" s="28"/>
      <c r="C471" s="28"/>
      <c r="D471" s="36"/>
      <c r="E471" s="28"/>
      <c r="F471" s="28"/>
      <c r="G471" s="36"/>
    </row>
    <row r="472" spans="2:7" x14ac:dyDescent="0.25">
      <c r="B472" s="28"/>
      <c r="C472" s="28"/>
      <c r="D472" s="36"/>
      <c r="E472" s="28"/>
      <c r="F472" s="28"/>
      <c r="G472" s="36"/>
    </row>
    <row r="473" spans="2:7" x14ac:dyDescent="0.25">
      <c r="B473" s="28"/>
      <c r="C473" s="28"/>
      <c r="D473" s="36"/>
      <c r="E473" s="28"/>
      <c r="F473" s="28"/>
      <c r="G473" s="36"/>
    </row>
    <row r="474" spans="2:7" x14ac:dyDescent="0.25">
      <c r="B474" s="28"/>
      <c r="C474" s="28"/>
      <c r="D474" s="36"/>
      <c r="E474" s="28"/>
      <c r="F474" s="28"/>
      <c r="G474" s="36"/>
    </row>
    <row r="475" spans="2:7" x14ac:dyDescent="0.25">
      <c r="B475" s="28"/>
      <c r="C475" s="28"/>
      <c r="D475" s="36"/>
      <c r="E475" s="28"/>
      <c r="F475" s="28"/>
      <c r="G475" s="36"/>
    </row>
    <row r="476" spans="2:7" x14ac:dyDescent="0.25">
      <c r="B476" s="28"/>
      <c r="C476" s="28"/>
      <c r="D476" s="36"/>
      <c r="E476" s="28"/>
      <c r="F476" s="28"/>
      <c r="G476" s="36"/>
    </row>
    <row r="477" spans="2:7" x14ac:dyDescent="0.25">
      <c r="B477" s="28"/>
      <c r="C477" s="28"/>
      <c r="D477" s="36"/>
      <c r="E477" s="28"/>
      <c r="F477" s="28"/>
      <c r="G477" s="36"/>
    </row>
    <row r="478" spans="2:7" x14ac:dyDescent="0.25">
      <c r="B478" s="28"/>
      <c r="C478" s="28"/>
      <c r="D478" s="36"/>
      <c r="E478" s="28"/>
      <c r="F478" s="28"/>
      <c r="G478" s="36"/>
    </row>
    <row r="479" spans="2:7" x14ac:dyDescent="0.25">
      <c r="B479" s="28"/>
      <c r="C479" s="28"/>
      <c r="D479" s="36"/>
      <c r="E479" s="28"/>
      <c r="F479" s="28"/>
      <c r="G479" s="36"/>
    </row>
    <row r="480" spans="2:7" x14ac:dyDescent="0.25">
      <c r="B480" s="28"/>
      <c r="C480" s="28"/>
      <c r="D480" s="36"/>
      <c r="E480" s="28"/>
      <c r="F480" s="28"/>
      <c r="G480" s="36"/>
    </row>
    <row r="481" spans="2:7" x14ac:dyDescent="0.25">
      <c r="B481" s="28"/>
      <c r="C481" s="28"/>
      <c r="D481" s="36"/>
      <c r="E481" s="28"/>
      <c r="F481" s="28"/>
      <c r="G481" s="36"/>
    </row>
    <row r="482" spans="2:7" x14ac:dyDescent="0.25">
      <c r="B482" s="28"/>
      <c r="C482" s="28"/>
      <c r="D482" s="36"/>
      <c r="E482" s="28"/>
      <c r="F482" s="28"/>
      <c r="G482" s="36"/>
    </row>
    <row r="483" spans="2:7" x14ac:dyDescent="0.25">
      <c r="B483" s="28"/>
      <c r="C483" s="28"/>
      <c r="D483" s="36"/>
      <c r="E483" s="28"/>
      <c r="F483" s="28"/>
      <c r="G483" s="36"/>
    </row>
    <row r="484" spans="2:7" x14ac:dyDescent="0.25">
      <c r="B484" s="28"/>
      <c r="C484" s="28"/>
      <c r="D484" s="36"/>
      <c r="E484" s="28"/>
      <c r="F484" s="28"/>
      <c r="G484" s="36"/>
    </row>
    <row r="485" spans="2:7" x14ac:dyDescent="0.25">
      <c r="B485" s="28"/>
      <c r="C485" s="28"/>
      <c r="D485" s="36"/>
      <c r="E485" s="28"/>
      <c r="F485" s="28"/>
      <c r="G485" s="36"/>
    </row>
    <row r="486" spans="2:7" x14ac:dyDescent="0.25">
      <c r="B486" s="28"/>
      <c r="C486" s="28"/>
      <c r="D486" s="36"/>
      <c r="E486" s="28"/>
      <c r="F486" s="28"/>
      <c r="G486" s="36"/>
    </row>
    <row r="487" spans="2:7" x14ac:dyDescent="0.25">
      <c r="B487" s="28"/>
      <c r="C487" s="28"/>
      <c r="D487" s="36"/>
      <c r="E487" s="28"/>
      <c r="F487" s="28"/>
      <c r="G487" s="36"/>
    </row>
    <row r="488" spans="2:7" x14ac:dyDescent="0.25">
      <c r="B488" s="28"/>
      <c r="C488" s="28"/>
      <c r="D488" s="36"/>
      <c r="E488" s="28"/>
      <c r="F488" s="28"/>
      <c r="G488" s="36"/>
    </row>
    <row r="489" spans="2:7" x14ac:dyDescent="0.25">
      <c r="B489" s="28"/>
      <c r="C489" s="28"/>
      <c r="D489" s="36"/>
      <c r="E489" s="28"/>
      <c r="F489" s="28"/>
      <c r="G489" s="36"/>
    </row>
    <row r="490" spans="2:7" x14ac:dyDescent="0.25">
      <c r="B490" s="28"/>
      <c r="C490" s="28"/>
      <c r="D490" s="36"/>
      <c r="E490" s="28"/>
      <c r="F490" s="28"/>
      <c r="G490" s="36"/>
    </row>
    <row r="491" spans="2:7" x14ac:dyDescent="0.25">
      <c r="B491" s="28"/>
      <c r="C491" s="28"/>
      <c r="D491" s="36"/>
      <c r="E491" s="28"/>
      <c r="F491" s="28"/>
      <c r="G491" s="36"/>
    </row>
    <row r="492" spans="2:7" x14ac:dyDescent="0.25">
      <c r="B492" s="28"/>
      <c r="C492" s="28"/>
      <c r="D492" s="36"/>
      <c r="E492" s="28"/>
      <c r="F492" s="28"/>
      <c r="G492" s="36"/>
    </row>
    <row r="493" spans="2:7" x14ac:dyDescent="0.25">
      <c r="B493" s="28"/>
      <c r="C493" s="28"/>
      <c r="D493" s="36"/>
      <c r="E493" s="28"/>
      <c r="F493" s="28"/>
      <c r="G493" s="36"/>
    </row>
    <row r="494" spans="2:7" x14ac:dyDescent="0.25">
      <c r="B494" s="28"/>
      <c r="C494" s="28"/>
      <c r="D494" s="36"/>
      <c r="E494" s="28"/>
      <c r="F494" s="28"/>
      <c r="G494" s="36"/>
    </row>
    <row r="495" spans="2:7" x14ac:dyDescent="0.25">
      <c r="B495" s="28"/>
      <c r="C495" s="28"/>
      <c r="D495" s="36"/>
      <c r="E495" s="28"/>
      <c r="F495" s="28"/>
      <c r="G495" s="36"/>
    </row>
    <row r="496" spans="2:7" x14ac:dyDescent="0.25">
      <c r="B496" s="28"/>
      <c r="C496" s="28"/>
      <c r="D496" s="36"/>
      <c r="E496" s="28"/>
      <c r="F496" s="28"/>
      <c r="G496" s="36"/>
    </row>
    <row r="497" spans="2:7" x14ac:dyDescent="0.25">
      <c r="B497" s="28"/>
      <c r="C497" s="28"/>
      <c r="D497" s="36"/>
      <c r="E497" s="28"/>
      <c r="F497" s="28"/>
      <c r="G497" s="36"/>
    </row>
    <row r="498" spans="2:7" x14ac:dyDescent="0.25">
      <c r="B498" s="28"/>
      <c r="C498" s="28"/>
      <c r="D498" s="36"/>
      <c r="E498" s="28"/>
      <c r="F498" s="28"/>
      <c r="G498" s="36"/>
    </row>
    <row r="499" spans="2:7" x14ac:dyDescent="0.25">
      <c r="B499" s="28"/>
      <c r="C499" s="28"/>
      <c r="D499" s="36"/>
      <c r="E499" s="28"/>
      <c r="F499" s="28"/>
      <c r="G499" s="36"/>
    </row>
    <row r="500" spans="2:7" x14ac:dyDescent="0.25">
      <c r="B500" s="28"/>
      <c r="C500" s="28"/>
      <c r="D500" s="36"/>
      <c r="E500" s="28"/>
      <c r="F500" s="28"/>
      <c r="G500" s="36"/>
    </row>
    <row r="501" spans="2:7" x14ac:dyDescent="0.25">
      <c r="B501" s="28"/>
      <c r="C501" s="28"/>
      <c r="D501" s="36"/>
      <c r="E501" s="28"/>
      <c r="F501" s="28"/>
      <c r="G501" s="36"/>
    </row>
    <row r="502" spans="2:7" x14ac:dyDescent="0.25">
      <c r="B502" s="28"/>
      <c r="C502" s="28"/>
      <c r="D502" s="36"/>
      <c r="E502" s="28"/>
      <c r="F502" s="28"/>
      <c r="G502" s="36"/>
    </row>
    <row r="503" spans="2:7" x14ac:dyDescent="0.25">
      <c r="B503" s="28"/>
      <c r="C503" s="28"/>
      <c r="D503" s="36"/>
      <c r="E503" s="28"/>
      <c r="F503" s="28"/>
      <c r="G503" s="36"/>
    </row>
    <row r="504" spans="2:7" x14ac:dyDescent="0.25">
      <c r="B504" s="28"/>
      <c r="C504" s="28"/>
      <c r="D504" s="36"/>
      <c r="E504" s="28"/>
      <c r="F504" s="28"/>
      <c r="G504" s="36"/>
    </row>
    <row r="505" spans="2:7" x14ac:dyDescent="0.25">
      <c r="B505" s="28"/>
      <c r="C505" s="28"/>
      <c r="D505" s="36"/>
      <c r="E505" s="28"/>
      <c r="F505" s="28"/>
      <c r="G505" s="36"/>
    </row>
    <row r="506" spans="2:7" x14ac:dyDescent="0.25">
      <c r="B506" s="28"/>
      <c r="C506" s="28"/>
      <c r="D506" s="36"/>
      <c r="E506" s="28"/>
      <c r="F506" s="28"/>
      <c r="G506" s="36"/>
    </row>
    <row r="507" spans="2:7" x14ac:dyDescent="0.25">
      <c r="B507" s="28"/>
      <c r="C507" s="28"/>
      <c r="D507" s="36"/>
      <c r="E507" s="28"/>
      <c r="F507" s="28"/>
      <c r="G507" s="36"/>
    </row>
    <row r="508" spans="2:7" x14ac:dyDescent="0.25">
      <c r="B508" s="28"/>
      <c r="C508" s="28"/>
      <c r="D508" s="36"/>
      <c r="E508" s="28"/>
      <c r="F508" s="28"/>
      <c r="G508" s="36"/>
    </row>
    <row r="509" spans="2:7" x14ac:dyDescent="0.25">
      <c r="B509" s="28"/>
      <c r="C509" s="28"/>
      <c r="D509" s="36"/>
      <c r="E509" s="28"/>
      <c r="F509" s="28"/>
      <c r="G509" s="36"/>
    </row>
    <row r="510" spans="2:7" x14ac:dyDescent="0.25">
      <c r="B510" s="28"/>
      <c r="C510" s="28"/>
      <c r="D510" s="36"/>
      <c r="E510" s="28"/>
      <c r="F510" s="28"/>
      <c r="G510" s="36"/>
    </row>
    <row r="511" spans="2:7" x14ac:dyDescent="0.25">
      <c r="B511" s="28"/>
      <c r="C511" s="28"/>
      <c r="D511" s="36"/>
      <c r="E511" s="28"/>
      <c r="F511" s="28"/>
      <c r="G511" s="36"/>
    </row>
    <row r="512" spans="2:7" x14ac:dyDescent="0.25">
      <c r="B512" s="28"/>
      <c r="C512" s="28"/>
      <c r="D512" s="36"/>
      <c r="E512" s="28"/>
      <c r="F512" s="28"/>
      <c r="G512" s="36"/>
    </row>
  </sheetData>
  <mergeCells count="4">
    <mergeCell ref="B3:D3"/>
    <mergeCell ref="A3:A4"/>
    <mergeCell ref="E3:H3"/>
    <mergeCell ref="A5:D5"/>
  </mergeCells>
  <phoneticPr fontId="8" type="noConversion"/>
  <conditionalFormatting sqref="B7:C57 E7:H57">
    <cfRule type="containsBlanks" dxfId="60" priority="2">
      <formula>LEN(TRIM(B7))=0</formula>
    </cfRule>
  </conditionalFormatting>
  <conditionalFormatting sqref="E5:F5">
    <cfRule type="containsBlanks" dxfId="59" priority="30">
      <formula>LEN(TRIM(E5))=0</formula>
    </cfRule>
  </conditionalFormatting>
  <conditionalFormatting sqref="D7:D57">
    <cfRule type="containsBlanks" dxfId="58" priority="1">
      <formula>LEN(TRIM(D7))=0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 codeName="Hoja16">
    <tabColor rgb="FFFFDDDD"/>
  </sheetPr>
  <dimension ref="A1:J2892"/>
  <sheetViews>
    <sheetView showGridLines="0" tabSelected="1" zoomScale="130" zoomScaleNormal="130" zoomScalePageLayoutView="150" workbookViewId="0">
      <selection activeCell="A76" sqref="A76"/>
    </sheetView>
  </sheetViews>
  <sheetFormatPr baseColWidth="10" defaultColWidth="30.28515625" defaultRowHeight="13.5" x14ac:dyDescent="0.25"/>
  <cols>
    <col min="1" max="1" width="8" style="23" customWidth="1"/>
    <col min="2" max="2" width="1.42578125" style="23" customWidth="1"/>
    <col min="3" max="3" width="35.85546875" style="23" customWidth="1"/>
    <col min="4" max="5" width="7.5703125" style="23" bestFit="1" customWidth="1"/>
    <col min="6" max="6" width="7.28515625" style="23" customWidth="1"/>
    <col min="7" max="8" width="7.7109375" style="23" customWidth="1"/>
    <col min="9" max="9" width="6.85546875" style="23" customWidth="1"/>
    <col min="10" max="10" width="7.140625" style="23" customWidth="1"/>
    <col min="11" max="16384" width="30.28515625" style="23"/>
  </cols>
  <sheetData>
    <row r="1" spans="1:10" ht="15" customHeight="1" x14ac:dyDescent="0.25">
      <c r="A1" s="81" t="s">
        <v>271</v>
      </c>
    </row>
    <row r="2" spans="1:10" x14ac:dyDescent="0.25">
      <c r="A2" s="62" t="s">
        <v>354</v>
      </c>
      <c r="B2" s="62"/>
      <c r="C2" s="62"/>
      <c r="D2" s="70"/>
      <c r="E2" s="70"/>
      <c r="F2" s="62"/>
      <c r="G2" s="70"/>
      <c r="H2" s="70"/>
      <c r="I2" s="81"/>
      <c r="J2" s="68"/>
    </row>
    <row r="3" spans="1:10" ht="3" customHeight="1" x14ac:dyDescent="0.25">
      <c r="A3" s="46"/>
      <c r="B3" s="24"/>
      <c r="C3" s="25"/>
      <c r="D3" s="26"/>
      <c r="E3" s="26"/>
      <c r="F3" s="25"/>
      <c r="G3" s="26"/>
      <c r="H3" s="26"/>
      <c r="I3" s="25"/>
    </row>
    <row r="4" spans="1:10" s="3" customFormat="1" ht="15" customHeight="1" x14ac:dyDescent="0.25">
      <c r="A4" s="265" t="s">
        <v>5</v>
      </c>
      <c r="B4" s="270" t="s">
        <v>62</v>
      </c>
      <c r="C4" s="271"/>
      <c r="D4" s="268" t="s">
        <v>14</v>
      </c>
      <c r="E4" s="268"/>
      <c r="F4" s="268"/>
      <c r="G4" s="268" t="s">
        <v>56</v>
      </c>
      <c r="H4" s="268"/>
      <c r="I4" s="268"/>
      <c r="J4" s="268"/>
    </row>
    <row r="5" spans="1:10" s="27" customFormat="1" ht="22.35" customHeight="1" x14ac:dyDescent="0.2">
      <c r="A5" s="275"/>
      <c r="B5" s="276"/>
      <c r="C5" s="277"/>
      <c r="D5" s="185">
        <v>2024</v>
      </c>
      <c r="E5" s="186" t="s">
        <v>280</v>
      </c>
      <c r="F5" s="211" t="s">
        <v>291</v>
      </c>
      <c r="G5" s="185">
        <v>2024</v>
      </c>
      <c r="H5" s="186" t="s">
        <v>280</v>
      </c>
      <c r="I5" s="211" t="s">
        <v>291</v>
      </c>
      <c r="J5" s="211" t="s">
        <v>298</v>
      </c>
    </row>
    <row r="6" spans="1:10" s="27" customFormat="1" ht="4.3499999999999996" customHeight="1" x14ac:dyDescent="0.2">
      <c r="A6" s="76"/>
      <c r="B6" s="76"/>
      <c r="C6" s="76"/>
      <c r="D6" s="74"/>
      <c r="E6" s="74"/>
      <c r="F6" s="75"/>
      <c r="G6" s="74"/>
      <c r="H6" s="74"/>
      <c r="I6" s="75"/>
      <c r="J6" s="75"/>
    </row>
    <row r="7" spans="1:10" s="3" customFormat="1" ht="14.1" customHeight="1" x14ac:dyDescent="0.25">
      <c r="A7" s="217" t="s">
        <v>145</v>
      </c>
      <c r="B7" s="216" t="s">
        <v>241</v>
      </c>
      <c r="C7" s="216"/>
      <c r="D7" s="218">
        <v>4203618.7960000001</v>
      </c>
      <c r="E7" s="218">
        <v>4757055.1150000021</v>
      </c>
      <c r="F7" s="194">
        <f>(E7/D7-1)</f>
        <v>0.13165711399107605</v>
      </c>
      <c r="G7" s="218">
        <v>964044.29675700038</v>
      </c>
      <c r="H7" s="218">
        <v>1152011.3081070005</v>
      </c>
      <c r="I7" s="194">
        <f>(H7/G7-1)</f>
        <v>0.19497756688392043</v>
      </c>
      <c r="J7" s="194">
        <f>SUM(J8:J11)</f>
        <v>1.0000000000000002</v>
      </c>
    </row>
    <row r="8" spans="1:10" ht="9.75" customHeight="1" x14ac:dyDescent="0.25">
      <c r="A8" s="161"/>
      <c r="B8" s="15"/>
      <c r="C8" s="29" t="s">
        <v>87</v>
      </c>
      <c r="D8" s="71">
        <v>4160806.8800000004</v>
      </c>
      <c r="E8" s="71">
        <v>4622333.1850000015</v>
      </c>
      <c r="F8" s="174">
        <f t="shared" ref="F8:F70" si="0">IFERROR(((E8/D8-1)),"")</f>
        <v>0.11092230865567143</v>
      </c>
      <c r="G8" s="71">
        <v>954597.72525200038</v>
      </c>
      <c r="H8" s="71">
        <v>1119369.0903370006</v>
      </c>
      <c r="I8" s="174">
        <f>IF(G8="","",IF(H8="","",(H8/G8-1)))</f>
        <v>0.17260816857855255</v>
      </c>
      <c r="J8" s="174">
        <f>(H8/$H$7)</f>
        <v>0.97166501965710905</v>
      </c>
    </row>
    <row r="9" spans="1:10" ht="9.75" customHeight="1" x14ac:dyDescent="0.25">
      <c r="A9" s="161"/>
      <c r="B9" s="15"/>
      <c r="C9" s="29" t="s">
        <v>84</v>
      </c>
      <c r="D9" s="71">
        <v>11732.5</v>
      </c>
      <c r="E9" s="71">
        <v>69477.84</v>
      </c>
      <c r="F9" s="174">
        <f t="shared" si="0"/>
        <v>4.9218274025143831</v>
      </c>
      <c r="G9" s="71">
        <v>2486.2610219999992</v>
      </c>
      <c r="H9" s="71">
        <v>16842.749327000001</v>
      </c>
      <c r="I9" s="174">
        <f t="shared" ref="I9:I11" si="1">IF(G9="","",IF(H9="","",(H9/G9-1)))</f>
        <v>5.7743286718348461</v>
      </c>
      <c r="J9" s="174">
        <f t="shared" ref="J9:J11" si="2">(H9/$H$7)</f>
        <v>1.4620298610328937E-2</v>
      </c>
    </row>
    <row r="10" spans="1:10" ht="9.75" customHeight="1" x14ac:dyDescent="0.25">
      <c r="A10" s="161"/>
      <c r="B10" s="15"/>
      <c r="C10" s="29" t="s">
        <v>83</v>
      </c>
      <c r="D10" s="71" t="s">
        <v>366</v>
      </c>
      <c r="E10" s="71">
        <v>33184.28</v>
      </c>
      <c r="F10" s="160" t="s">
        <v>329</v>
      </c>
      <c r="G10" s="71" t="s">
        <v>366</v>
      </c>
      <c r="H10" s="71">
        <v>7830.2297500000004</v>
      </c>
      <c r="I10" s="160" t="s">
        <v>329</v>
      </c>
      <c r="J10" s="174">
        <f t="shared" si="2"/>
        <v>6.7970077158936333E-3</v>
      </c>
    </row>
    <row r="11" spans="1:10" ht="9.75" customHeight="1" x14ac:dyDescent="0.25">
      <c r="A11" s="161"/>
      <c r="B11" s="15"/>
      <c r="C11" s="16" t="s">
        <v>18</v>
      </c>
      <c r="D11" s="71">
        <f>D7-SUM(D8:D10)</f>
        <v>31079.415999999736</v>
      </c>
      <c r="E11" s="71">
        <f>E7-SUM(E8:E10)</f>
        <v>32059.810000000522</v>
      </c>
      <c r="F11" s="174">
        <f t="shared" si="0"/>
        <v>3.1544801227950892E-2</v>
      </c>
      <c r="G11" s="71">
        <f>G7-SUM(G8:G10)</f>
        <v>6960.3104830000084</v>
      </c>
      <c r="H11" s="71">
        <f>H7-SUM(H8:H10)</f>
        <v>7969.2386930000503</v>
      </c>
      <c r="I11" s="174">
        <f t="shared" si="1"/>
        <v>0.1449544833472971</v>
      </c>
      <c r="J11" s="174">
        <f t="shared" si="2"/>
        <v>6.9176740166684682E-3</v>
      </c>
    </row>
    <row r="12" spans="1:10" s="3" customFormat="1" ht="14.1" customHeight="1" x14ac:dyDescent="0.25">
      <c r="A12" s="217" t="s">
        <v>147</v>
      </c>
      <c r="B12" s="216" t="s">
        <v>362</v>
      </c>
      <c r="C12" s="216"/>
      <c r="D12" s="218">
        <v>1577766.8579999998</v>
      </c>
      <c r="E12" s="218">
        <v>1845962.202389</v>
      </c>
      <c r="F12" s="194">
        <f>(E12/D12-1)</f>
        <v>0.1699841412114389</v>
      </c>
      <c r="G12" s="218">
        <v>689210.85175400006</v>
      </c>
      <c r="H12" s="218">
        <v>632243.33381599979</v>
      </c>
      <c r="I12" s="194">
        <f>(H12/G12-1)</f>
        <v>-8.2656153473238847E-2</v>
      </c>
      <c r="J12" s="194">
        <f>SUM(J13:J16)</f>
        <v>1</v>
      </c>
    </row>
    <row r="13" spans="1:10" ht="9.75" customHeight="1" x14ac:dyDescent="0.25">
      <c r="A13" s="161"/>
      <c r="B13" s="15"/>
      <c r="C13" s="29" t="s">
        <v>86</v>
      </c>
      <c r="D13" s="71">
        <v>766880.59699999972</v>
      </c>
      <c r="E13" s="71">
        <v>1136545.0583889997</v>
      </c>
      <c r="F13" s="174">
        <f t="shared" si="0"/>
        <v>0.48203652933078467</v>
      </c>
      <c r="G13" s="71">
        <v>327462.83324600005</v>
      </c>
      <c r="H13" s="71">
        <v>374523.40238399996</v>
      </c>
      <c r="I13" s="174">
        <f>IF(G13="","",IF(H13="","",(H13/G13-1)))</f>
        <v>0.14371270373345424</v>
      </c>
      <c r="J13" s="174">
        <f>(H13/$H$12)</f>
        <v>0.59237224396421484</v>
      </c>
    </row>
    <row r="14" spans="1:10" ht="9.75" customHeight="1" x14ac:dyDescent="0.25">
      <c r="A14" s="161"/>
      <c r="B14" s="15"/>
      <c r="C14" s="29" t="s">
        <v>87</v>
      </c>
      <c r="D14" s="71">
        <v>414348.05500000005</v>
      </c>
      <c r="E14" s="71">
        <v>442859.62</v>
      </c>
      <c r="F14" s="174">
        <f t="shared" si="0"/>
        <v>6.8810664502817476E-2</v>
      </c>
      <c r="G14" s="71">
        <v>183174.75627699998</v>
      </c>
      <c r="H14" s="71">
        <v>161145.77376300003</v>
      </c>
      <c r="I14" s="174">
        <f t="shared" ref="I14:I16" si="3">IF(G14="","",IF(H14="","",(H14/G14-1)))</f>
        <v>-0.12026210904676926</v>
      </c>
      <c r="J14" s="174">
        <f t="shared" ref="J14:J16" si="4">(H14/$H$12)</f>
        <v>0.25487935600741007</v>
      </c>
    </row>
    <row r="15" spans="1:10" ht="9.75" customHeight="1" x14ac:dyDescent="0.25">
      <c r="A15" s="161"/>
      <c r="B15" s="15"/>
      <c r="C15" s="29" t="s">
        <v>83</v>
      </c>
      <c r="D15" s="71">
        <v>396288.90999999992</v>
      </c>
      <c r="E15" s="71">
        <v>214485.50999999998</v>
      </c>
      <c r="F15" s="174">
        <f t="shared" si="0"/>
        <v>-0.45876479359465294</v>
      </c>
      <c r="G15" s="71">
        <v>178448.89703899997</v>
      </c>
      <c r="H15" s="71">
        <v>77065.371633999996</v>
      </c>
      <c r="I15" s="174">
        <f t="shared" si="3"/>
        <v>-0.56813758497393585</v>
      </c>
      <c r="J15" s="174">
        <f t="shared" si="4"/>
        <v>0.12189194810305132</v>
      </c>
    </row>
    <row r="16" spans="1:10" ht="9.75" customHeight="1" x14ac:dyDescent="0.25">
      <c r="A16" s="161"/>
      <c r="B16" s="15"/>
      <c r="C16" s="16" t="s">
        <v>18</v>
      </c>
      <c r="D16" s="71">
        <f>D12-SUM(D13:D15)</f>
        <v>249.29600000008941</v>
      </c>
      <c r="E16" s="71">
        <f>E12-SUM(E13:E15)</f>
        <v>52072.014000000199</v>
      </c>
      <c r="F16" s="174">
        <f t="shared" si="0"/>
        <v>207.8762515242183</v>
      </c>
      <c r="G16" s="71">
        <f>G12-SUM(G13:G15)</f>
        <v>124.36519200005569</v>
      </c>
      <c r="H16" s="71">
        <f>H12-SUM(H13:H15)</f>
        <v>19508.786034999881</v>
      </c>
      <c r="I16" s="174">
        <f t="shared" si="3"/>
        <v>155.86693134354783</v>
      </c>
      <c r="J16" s="174">
        <f t="shared" si="4"/>
        <v>3.0856451925323856E-2</v>
      </c>
    </row>
    <row r="17" spans="1:10" s="3" customFormat="1" ht="14.1" customHeight="1" x14ac:dyDescent="0.25">
      <c r="A17" s="217" t="s">
        <v>146</v>
      </c>
      <c r="B17" s="216" t="s">
        <v>198</v>
      </c>
      <c r="C17" s="216"/>
      <c r="D17" s="218">
        <v>2029025.8429999996</v>
      </c>
      <c r="E17" s="218">
        <v>2089286.8159999996</v>
      </c>
      <c r="F17" s="194">
        <f>(E17/D17-1)</f>
        <v>2.9699460560296043E-2</v>
      </c>
      <c r="G17" s="218">
        <v>626102.13248300005</v>
      </c>
      <c r="H17" s="218">
        <v>594659.85810199997</v>
      </c>
      <c r="I17" s="194">
        <f>(H17/G17-1)</f>
        <v>-5.0219082078998944E-2</v>
      </c>
      <c r="J17" s="194">
        <f>SUM(J18:J21)</f>
        <v>0.99993515618904361</v>
      </c>
    </row>
    <row r="18" spans="1:10" ht="9.75" customHeight="1" x14ac:dyDescent="0.25">
      <c r="A18" s="161"/>
      <c r="B18" s="29"/>
      <c r="C18" s="16" t="s">
        <v>85</v>
      </c>
      <c r="D18" s="71">
        <v>1491467.7779999997</v>
      </c>
      <c r="E18" s="71">
        <v>1489388.7659999998</v>
      </c>
      <c r="F18" s="174">
        <f t="shared" si="0"/>
        <v>-1.3939369195007378E-3</v>
      </c>
      <c r="G18" s="71">
        <v>469184.22225100012</v>
      </c>
      <c r="H18" s="71">
        <v>430987.83823499992</v>
      </c>
      <c r="I18" s="174">
        <f>IF(G18="","",IF(H18="","",(H18/G18-1)))</f>
        <v>-8.1410205638940303E-2</v>
      </c>
      <c r="J18" s="174">
        <f>(H18/$H$17)</f>
        <v>0.72476363144907963</v>
      </c>
    </row>
    <row r="19" spans="1:10" ht="9.75" customHeight="1" x14ac:dyDescent="0.25">
      <c r="A19" s="161"/>
      <c r="B19" s="29"/>
      <c r="C19" s="16" t="s">
        <v>70</v>
      </c>
      <c r="D19" s="71">
        <v>198397.04</v>
      </c>
      <c r="E19" s="71">
        <v>315620.64</v>
      </c>
      <c r="F19" s="174">
        <f t="shared" si="0"/>
        <v>0.59085357321863263</v>
      </c>
      <c r="G19" s="71">
        <v>58627.114112999996</v>
      </c>
      <c r="H19" s="71">
        <v>86790.479515999992</v>
      </c>
      <c r="I19" s="174">
        <f t="shared" ref="I19:I20" si="5">IF(G19="","",IF(H19="","",(H19/G19-1)))</f>
        <v>0.48038123365098473</v>
      </c>
      <c r="J19" s="174">
        <f t="shared" ref="J19:J20" si="6">(H19/$H$17)</f>
        <v>0.14594978681260359</v>
      </c>
    </row>
    <row r="20" spans="1:10" ht="9.75" customHeight="1" x14ac:dyDescent="0.25">
      <c r="A20" s="161"/>
      <c r="B20" s="29"/>
      <c r="C20" s="16" t="s">
        <v>87</v>
      </c>
      <c r="D20" s="71">
        <v>339161.02499999997</v>
      </c>
      <c r="E20" s="71">
        <v>281852.79999999999</v>
      </c>
      <c r="F20" s="174">
        <f t="shared" si="0"/>
        <v>-0.16897055019809537</v>
      </c>
      <c r="G20" s="71">
        <v>98290.796118999991</v>
      </c>
      <c r="H20" s="71">
        <v>76232.869367000007</v>
      </c>
      <c r="I20" s="174">
        <f t="shared" si="5"/>
        <v>-0.22441497701671487</v>
      </c>
      <c r="J20" s="174">
        <f t="shared" si="6"/>
        <v>0.12819575481404707</v>
      </c>
    </row>
    <row r="21" spans="1:10" ht="9.75" customHeight="1" x14ac:dyDescent="0.25">
      <c r="A21" s="161"/>
      <c r="B21" s="29"/>
      <c r="C21" s="16" t="s">
        <v>18</v>
      </c>
      <c r="D21" s="71" t="s">
        <v>366</v>
      </c>
      <c r="E21" s="71">
        <f>E17-SUM(E18:E20)</f>
        <v>2424.6099999996368</v>
      </c>
      <c r="F21" s="160" t="s">
        <v>329</v>
      </c>
      <c r="G21" s="71" t="s">
        <v>366</v>
      </c>
      <c r="H21" s="71">
        <f>H17-SUM(H18:H20)</f>
        <v>648.67098400008399</v>
      </c>
      <c r="I21" s="160" t="s">
        <v>325</v>
      </c>
      <c r="J21" s="174">
        <f t="shared" ref="J21" si="7">(H21/$H$12)</f>
        <v>1.0259831133132438E-3</v>
      </c>
    </row>
    <row r="22" spans="1:10" s="3" customFormat="1" ht="14.1" customHeight="1" x14ac:dyDescent="0.25">
      <c r="A22" s="217" t="s">
        <v>148</v>
      </c>
      <c r="B22" s="216" t="s">
        <v>305</v>
      </c>
      <c r="C22" s="216"/>
      <c r="D22" s="218">
        <v>442277.96585599997</v>
      </c>
      <c r="E22" s="218">
        <v>467776.40861300001</v>
      </c>
      <c r="F22" s="194">
        <f>(E22/D22-1)</f>
        <v>5.7652527879496596E-2</v>
      </c>
      <c r="G22" s="218">
        <v>440862.211518</v>
      </c>
      <c r="H22" s="218">
        <v>538926.05205599987</v>
      </c>
      <c r="I22" s="194">
        <f>(H22/G22-1)</f>
        <v>0.22243648463392063</v>
      </c>
      <c r="J22" s="194">
        <f>SUM(J23:J26)</f>
        <v>1</v>
      </c>
    </row>
    <row r="23" spans="1:10" ht="9.75" customHeight="1" x14ac:dyDescent="0.25">
      <c r="A23" s="161"/>
      <c r="B23" s="29"/>
      <c r="C23" s="16" t="s">
        <v>87</v>
      </c>
      <c r="D23" s="71">
        <v>337141.33199999994</v>
      </c>
      <c r="E23" s="71">
        <v>404448.52399999998</v>
      </c>
      <c r="F23" s="174">
        <f t="shared" si="0"/>
        <v>0.19964087939238517</v>
      </c>
      <c r="G23" s="71">
        <v>341297.018606</v>
      </c>
      <c r="H23" s="71">
        <v>467289.62226399995</v>
      </c>
      <c r="I23" s="174">
        <f>IF(G23="","",IF(H23="","",(H23/G23-1)))</f>
        <v>0.36915823106983625</v>
      </c>
      <c r="J23" s="174">
        <f>(H23/$H$22)</f>
        <v>0.86707558575298538</v>
      </c>
    </row>
    <row r="24" spans="1:10" ht="9.75" customHeight="1" x14ac:dyDescent="0.25">
      <c r="A24" s="161"/>
      <c r="B24" s="29"/>
      <c r="C24" s="16" t="s">
        <v>86</v>
      </c>
      <c r="D24" s="71">
        <v>18275.200999999997</v>
      </c>
      <c r="E24" s="71">
        <v>40719.938999999998</v>
      </c>
      <c r="F24" s="174">
        <f t="shared" si="0"/>
        <v>1.2281527300301653</v>
      </c>
      <c r="G24" s="71">
        <v>17681.226797000003</v>
      </c>
      <c r="H24" s="71">
        <v>44448.127919000013</v>
      </c>
      <c r="I24" s="174">
        <f t="shared" ref="I24:I26" si="8">IF(G24="","",IF(H24="","",(H24/G24-1)))</f>
        <v>1.5138599504046621</v>
      </c>
      <c r="J24" s="174">
        <f t="shared" ref="J24:J26" si="9">(H24/$H$22)</f>
        <v>8.2475374403279733E-2</v>
      </c>
    </row>
    <row r="25" spans="1:10" ht="9.75" customHeight="1" x14ac:dyDescent="0.25">
      <c r="A25" s="161"/>
      <c r="B25" s="29"/>
      <c r="C25" s="16" t="s">
        <v>83</v>
      </c>
      <c r="D25" s="71">
        <v>84268.960999999996</v>
      </c>
      <c r="E25" s="71">
        <v>22606.394999999997</v>
      </c>
      <c r="F25" s="174">
        <f t="shared" si="0"/>
        <v>-0.7317352114973863</v>
      </c>
      <c r="G25" s="71">
        <v>79614.434320999993</v>
      </c>
      <c r="H25" s="71">
        <v>27184.982336000001</v>
      </c>
      <c r="I25" s="174">
        <f t="shared" si="8"/>
        <v>-0.65854203992215787</v>
      </c>
      <c r="J25" s="174">
        <f t="shared" si="9"/>
        <v>5.0442880302945914E-2</v>
      </c>
    </row>
    <row r="26" spans="1:10" ht="9.75" customHeight="1" x14ac:dyDescent="0.25">
      <c r="A26" s="16"/>
      <c r="B26" s="29"/>
      <c r="C26" s="16" t="s">
        <v>18</v>
      </c>
      <c r="D26" s="71">
        <f>D22-SUM(D23:D25)</f>
        <v>2592.4718560000183</v>
      </c>
      <c r="E26" s="71">
        <f>E22-SUM(E23:E25)</f>
        <v>1.55061299999943</v>
      </c>
      <c r="F26" s="174">
        <f t="shared" si="0"/>
        <v>-0.99940187855987306</v>
      </c>
      <c r="G26" s="71">
        <f>G22-SUM(G23:G25)</f>
        <v>2269.5317940000095</v>
      </c>
      <c r="H26" s="71">
        <f>H22-SUM(H23:H25)</f>
        <v>3.3195369999157265</v>
      </c>
      <c r="I26" s="174">
        <f t="shared" si="8"/>
        <v>-0.99853734721465826</v>
      </c>
      <c r="J26" s="174">
        <f t="shared" si="9"/>
        <v>6.1595407890409292E-6</v>
      </c>
    </row>
    <row r="27" spans="1:10" s="3" customFormat="1" ht="14.1" customHeight="1" x14ac:dyDescent="0.25">
      <c r="A27" s="217" t="s">
        <v>152</v>
      </c>
      <c r="B27" s="216" t="s">
        <v>306</v>
      </c>
      <c r="C27" s="216"/>
      <c r="D27" s="218">
        <v>117302.31399700005</v>
      </c>
      <c r="E27" s="218">
        <v>144365.98432800002</v>
      </c>
      <c r="F27" s="194">
        <f>(E27/D27-1)</f>
        <v>0.23071727580490964</v>
      </c>
      <c r="G27" s="218">
        <v>140546.79307500002</v>
      </c>
      <c r="H27" s="218">
        <v>187563.40913700007</v>
      </c>
      <c r="I27" s="194">
        <f>(H27/G27-1)</f>
        <v>0.33452642378620867</v>
      </c>
      <c r="J27" s="194">
        <f>SUM(J28:J31)</f>
        <v>0.99999999999999989</v>
      </c>
    </row>
    <row r="28" spans="1:10" s="3" customFormat="1" ht="9.75" customHeight="1" x14ac:dyDescent="0.25">
      <c r="A28" s="161"/>
      <c r="B28" s="16"/>
      <c r="C28" s="71" t="s">
        <v>86</v>
      </c>
      <c r="D28" s="71">
        <v>78517.715164000052</v>
      </c>
      <c r="E28" s="71">
        <v>91139.376183999993</v>
      </c>
      <c r="F28" s="174">
        <f t="shared" si="0"/>
        <v>0.16074921428415312</v>
      </c>
      <c r="G28" s="71">
        <v>88717.791647999984</v>
      </c>
      <c r="H28" s="71">
        <v>110743.52316100012</v>
      </c>
      <c r="I28" s="174">
        <f>IF(G28="","",IF(H28="","",(H28/G28-1)))</f>
        <v>0.248267355440837</v>
      </c>
      <c r="J28" s="174">
        <f>(H28/$H$27)</f>
        <v>0.59043244986078725</v>
      </c>
    </row>
    <row r="29" spans="1:10" s="3" customFormat="1" ht="9.75" customHeight="1" x14ac:dyDescent="0.25">
      <c r="A29" s="161"/>
      <c r="B29" s="16"/>
      <c r="C29" s="71" t="s">
        <v>84</v>
      </c>
      <c r="D29" s="71">
        <v>27101.813653999998</v>
      </c>
      <c r="E29" s="140">
        <v>35635.737302999994</v>
      </c>
      <c r="F29" s="174">
        <f t="shared" si="0"/>
        <v>0.31488385825206433</v>
      </c>
      <c r="G29" s="71">
        <v>36328.962008000002</v>
      </c>
      <c r="H29" s="71">
        <v>52479.104238999993</v>
      </c>
      <c r="I29" s="174">
        <f t="shared" ref="I29:I31" si="10">IF(G29="","",IF(H29="","",(H29/G29-1)))</f>
        <v>0.44455281236616573</v>
      </c>
      <c r="J29" s="174">
        <f t="shared" ref="J29:J31" si="11">(H29/$H$27)</f>
        <v>0.27979393465101821</v>
      </c>
    </row>
    <row r="30" spans="1:10" s="3" customFormat="1" ht="9.75" customHeight="1" x14ac:dyDescent="0.25">
      <c r="A30" s="161"/>
      <c r="B30" s="16"/>
      <c r="C30" s="71" t="s">
        <v>87</v>
      </c>
      <c r="D30" s="71">
        <v>11201.615414</v>
      </c>
      <c r="E30" s="140">
        <v>17283.548252000001</v>
      </c>
      <c r="F30" s="174">
        <f t="shared" si="0"/>
        <v>0.54295140595513414</v>
      </c>
      <c r="G30" s="71">
        <v>14478.071616000003</v>
      </c>
      <c r="H30" s="71">
        <v>23539.714284999998</v>
      </c>
      <c r="I30" s="174">
        <f t="shared" si="10"/>
        <v>0.62588740471388427</v>
      </c>
      <c r="J30" s="174">
        <f t="shared" si="11"/>
        <v>0.12550270009117886</v>
      </c>
    </row>
    <row r="31" spans="1:10" s="3" customFormat="1" ht="9.75" customHeight="1" x14ac:dyDescent="0.25">
      <c r="A31" s="161"/>
      <c r="B31" s="16"/>
      <c r="C31" s="16" t="s">
        <v>18</v>
      </c>
      <c r="D31" s="71">
        <f>D27-SUM(D28:D30)</f>
        <v>481.16976499999873</v>
      </c>
      <c r="E31" s="71">
        <f>E27-SUM(E28:E30)</f>
        <v>307.32258900001762</v>
      </c>
      <c r="F31" s="174">
        <f t="shared" si="0"/>
        <v>-0.36130112206859377</v>
      </c>
      <c r="G31" s="71">
        <f>G27-SUM(G28:G30)</f>
        <v>1021.9678030000359</v>
      </c>
      <c r="H31" s="71">
        <f>H27-SUM(H28:H30)</f>
        <v>801.0674519999593</v>
      </c>
      <c r="I31" s="174">
        <f t="shared" si="10"/>
        <v>-0.21615196716727569</v>
      </c>
      <c r="J31" s="174">
        <f t="shared" si="11"/>
        <v>4.2709153970156497E-3</v>
      </c>
    </row>
    <row r="32" spans="1:10" s="3" customFormat="1" ht="14.1" customHeight="1" x14ac:dyDescent="0.25">
      <c r="A32" s="217" t="s">
        <v>154</v>
      </c>
      <c r="B32" s="216" t="s">
        <v>309</v>
      </c>
      <c r="C32" s="216"/>
      <c r="D32" s="218">
        <v>153862.94954600002</v>
      </c>
      <c r="E32" s="218">
        <v>185404.96177299993</v>
      </c>
      <c r="F32" s="194">
        <f>(E32/D32-1)</f>
        <v>0.2050006991291291</v>
      </c>
      <c r="G32" s="218">
        <v>113567.25131399999</v>
      </c>
      <c r="H32" s="218">
        <v>143169.178957</v>
      </c>
      <c r="I32" s="194">
        <f>(H32/G32-1)</f>
        <v>0.26065549091396223</v>
      </c>
      <c r="J32" s="194">
        <f>SUM(J33:J35)</f>
        <v>1</v>
      </c>
    </row>
    <row r="33" spans="1:10" s="3" customFormat="1" ht="9.75" customHeight="1" x14ac:dyDescent="0.25">
      <c r="A33" s="161"/>
      <c r="B33" s="29"/>
      <c r="C33" s="71" t="s">
        <v>70</v>
      </c>
      <c r="D33" s="71">
        <v>153861.65400000001</v>
      </c>
      <c r="E33" s="71">
        <v>185404.91899999994</v>
      </c>
      <c r="F33" s="174">
        <f t="shared" si="0"/>
        <v>0.20501056748031532</v>
      </c>
      <c r="G33" s="71">
        <v>113557.20215699999</v>
      </c>
      <c r="H33" s="71">
        <v>143167.513446</v>
      </c>
      <c r="I33" s="174">
        <f>IF(G33="","",IF(H33="","",(H33/G33-1)))</f>
        <v>0.26075238493514385</v>
      </c>
      <c r="J33" s="174">
        <f>(H33/$H$32)</f>
        <v>0.99998836683277692</v>
      </c>
    </row>
    <row r="34" spans="1:10" s="3" customFormat="1" ht="9.75" customHeight="1" x14ac:dyDescent="0.25">
      <c r="A34" s="161"/>
      <c r="B34" s="29"/>
      <c r="C34" s="71" t="s">
        <v>81</v>
      </c>
      <c r="D34" s="71">
        <v>3.7911E-2</v>
      </c>
      <c r="E34" s="71">
        <v>3.3801999999999999E-2</v>
      </c>
      <c r="F34" s="174">
        <f t="shared" si="0"/>
        <v>-0.108385429031152</v>
      </c>
      <c r="G34" s="71">
        <v>1.1375709999999999</v>
      </c>
      <c r="H34" s="71">
        <v>1.2960530000000001</v>
      </c>
      <c r="I34" s="174">
        <f t="shared" ref="I34:I35" si="12">IF(G34="","",IF(H34="","",(H34/G34-1)))</f>
        <v>0.13931613938822296</v>
      </c>
      <c r="J34" s="174">
        <f t="shared" ref="J34:J35" si="13">(H34/$H$32)</f>
        <v>9.0525978387377762E-6</v>
      </c>
    </row>
    <row r="35" spans="1:10" s="3" customFormat="1" ht="9.75" customHeight="1" x14ac:dyDescent="0.25">
      <c r="A35" s="161"/>
      <c r="B35" s="29"/>
      <c r="C35" s="71" t="s">
        <v>127</v>
      </c>
      <c r="D35" s="71">
        <v>3.2800000000000003E-2</v>
      </c>
      <c r="E35" s="71">
        <v>8.9709999999999998E-3</v>
      </c>
      <c r="F35" s="174">
        <f t="shared" si="0"/>
        <v>-0.72649390243902445</v>
      </c>
      <c r="G35" s="71">
        <v>0.54186199999999995</v>
      </c>
      <c r="H35" s="71">
        <v>0.36945799999999995</v>
      </c>
      <c r="I35" s="174">
        <f t="shared" si="12"/>
        <v>-0.31816957085014264</v>
      </c>
      <c r="J35" s="174">
        <f t="shared" si="13"/>
        <v>2.5805693843572605E-6</v>
      </c>
    </row>
    <row r="36" spans="1:10" s="3" customFormat="1" ht="14.1" customHeight="1" x14ac:dyDescent="0.25">
      <c r="A36" s="217" t="s">
        <v>150</v>
      </c>
      <c r="B36" s="216" t="s">
        <v>307</v>
      </c>
      <c r="C36" s="216"/>
      <c r="D36" s="218">
        <v>20390.759776999999</v>
      </c>
      <c r="E36" s="218">
        <v>21475.856380999994</v>
      </c>
      <c r="F36" s="194">
        <f>(E36/D36-1)</f>
        <v>5.3215113898009037E-2</v>
      </c>
      <c r="G36" s="218">
        <v>126511.37790700002</v>
      </c>
      <c r="H36" s="218">
        <v>132101.64588699996</v>
      </c>
      <c r="I36" s="194">
        <f>(H36/G36-1)</f>
        <v>4.4187867308736584E-2</v>
      </c>
      <c r="J36" s="194">
        <f>SUM(J37:J47)</f>
        <v>0.99999999999999989</v>
      </c>
    </row>
    <row r="37" spans="1:10" s="3" customFormat="1" ht="9.75" customHeight="1" x14ac:dyDescent="0.25">
      <c r="A37" s="161"/>
      <c r="B37" s="29"/>
      <c r="C37" s="16" t="s">
        <v>71</v>
      </c>
      <c r="D37" s="71">
        <v>924.95599799999991</v>
      </c>
      <c r="E37" s="71">
        <v>1075.8064739999998</v>
      </c>
      <c r="F37" s="174">
        <f t="shared" si="0"/>
        <v>0.16308935379215717</v>
      </c>
      <c r="G37" s="71">
        <v>15016.474801</v>
      </c>
      <c r="H37" s="71">
        <v>17383.597260999999</v>
      </c>
      <c r="I37" s="174">
        <f>IF(G37="","",IF(H37="","",(H37/G37-1)))</f>
        <v>0.1576350302830305</v>
      </c>
      <c r="J37" s="174">
        <f>(H37/$H$36)</f>
        <v>0.13159258648351715</v>
      </c>
    </row>
    <row r="38" spans="1:10" s="3" customFormat="1" ht="9.75" customHeight="1" x14ac:dyDescent="0.25">
      <c r="A38" s="161"/>
      <c r="B38" s="29"/>
      <c r="C38" s="16" t="s">
        <v>180</v>
      </c>
      <c r="D38" s="71">
        <v>3638.5992459999989</v>
      </c>
      <c r="E38" s="71">
        <v>3537.3808080000003</v>
      </c>
      <c r="F38" s="174">
        <f t="shared" si="0"/>
        <v>-2.7817968167632157E-2</v>
      </c>
      <c r="G38" s="71">
        <v>19051.075337999999</v>
      </c>
      <c r="H38" s="71">
        <v>15891.940231999994</v>
      </c>
      <c r="I38" s="174">
        <f t="shared" ref="I38:I42" si="14">IF(G38="","",IF(H38="","",(H38/G38-1)))</f>
        <v>-0.16582450333911991</v>
      </c>
      <c r="J38" s="174">
        <f t="shared" ref="J38:J43" si="15">(H38/$H$36)</f>
        <v>0.12030084958664326</v>
      </c>
    </row>
    <row r="39" spans="1:10" s="3" customFormat="1" ht="9.75" customHeight="1" x14ac:dyDescent="0.25">
      <c r="A39" s="161"/>
      <c r="B39" s="29"/>
      <c r="C39" s="16" t="s">
        <v>220</v>
      </c>
      <c r="D39" s="71">
        <v>1173.3153930000001</v>
      </c>
      <c r="E39" s="71">
        <v>1203.7025900000001</v>
      </c>
      <c r="F39" s="174">
        <f t="shared" si="0"/>
        <v>2.5898575252050859E-2</v>
      </c>
      <c r="G39" s="71">
        <v>14494.147608000001</v>
      </c>
      <c r="H39" s="71">
        <v>13874.162621000001</v>
      </c>
      <c r="I39" s="174">
        <f t="shared" si="14"/>
        <v>-4.277484980612456E-2</v>
      </c>
      <c r="J39" s="174">
        <f t="shared" si="15"/>
        <v>0.10502641755779478</v>
      </c>
    </row>
    <row r="40" spans="1:10" s="3" customFormat="1" ht="9.75" customHeight="1" x14ac:dyDescent="0.25">
      <c r="A40" s="161"/>
      <c r="B40" s="29"/>
      <c r="C40" s="16" t="s">
        <v>70</v>
      </c>
      <c r="D40" s="71">
        <v>2669.6744579999986</v>
      </c>
      <c r="E40" s="71">
        <v>2946.7748390000006</v>
      </c>
      <c r="F40" s="174">
        <f t="shared" si="0"/>
        <v>0.10379556959450142</v>
      </c>
      <c r="G40" s="71">
        <v>10502.492142999998</v>
      </c>
      <c r="H40" s="71">
        <v>13419.039100000004</v>
      </c>
      <c r="I40" s="174">
        <f t="shared" si="14"/>
        <v>0.27770046549798266</v>
      </c>
      <c r="J40" s="174">
        <f t="shared" si="15"/>
        <v>0.10158116509372396</v>
      </c>
    </row>
    <row r="41" spans="1:10" s="3" customFormat="1" ht="9.75" customHeight="1" x14ac:dyDescent="0.25">
      <c r="A41" s="161"/>
      <c r="B41" s="29"/>
      <c r="C41" s="16" t="s">
        <v>217</v>
      </c>
      <c r="D41" s="71">
        <v>1302.006382</v>
      </c>
      <c r="E41" s="71">
        <v>1446.6675699999996</v>
      </c>
      <c r="F41" s="174">
        <f t="shared" si="0"/>
        <v>0.11110635861691165</v>
      </c>
      <c r="G41" s="71">
        <v>9566.1226670000033</v>
      </c>
      <c r="H41" s="71">
        <v>12507.283156</v>
      </c>
      <c r="I41" s="174">
        <f t="shared" si="14"/>
        <v>0.30745586183481</v>
      </c>
      <c r="J41" s="174">
        <f t="shared" si="15"/>
        <v>9.4679237885489764E-2</v>
      </c>
    </row>
    <row r="42" spans="1:10" s="3" customFormat="1" ht="9.75" customHeight="1" x14ac:dyDescent="0.25">
      <c r="A42" s="161"/>
      <c r="B42" s="29"/>
      <c r="C42" s="16" t="s">
        <v>140</v>
      </c>
      <c r="D42" s="71">
        <v>738.51397300000008</v>
      </c>
      <c r="E42" s="71">
        <v>893.35629700000015</v>
      </c>
      <c r="F42" s="174">
        <f t="shared" si="0"/>
        <v>0.20966742629255575</v>
      </c>
      <c r="G42" s="71">
        <v>9624.7905769999998</v>
      </c>
      <c r="H42" s="71">
        <v>11570.862353</v>
      </c>
      <c r="I42" s="174">
        <f t="shared" si="14"/>
        <v>0.20219367480581396</v>
      </c>
      <c r="J42" s="174">
        <f t="shared" si="15"/>
        <v>8.7590599460795074E-2</v>
      </c>
    </row>
    <row r="43" spans="1:10" s="3" customFormat="1" ht="9.75" customHeight="1" x14ac:dyDescent="0.25">
      <c r="A43" s="161"/>
      <c r="B43" s="29"/>
      <c r="C43" s="16" t="s">
        <v>84</v>
      </c>
      <c r="D43" s="71">
        <v>2817.6836309999994</v>
      </c>
      <c r="E43" s="71">
        <v>2584.085149</v>
      </c>
      <c r="F43" s="174">
        <f t="shared" si="0"/>
        <v>-8.2904439458696411E-2</v>
      </c>
      <c r="G43" s="71">
        <v>7979.9560860000001</v>
      </c>
      <c r="H43" s="71">
        <v>7037.8587940000016</v>
      </c>
      <c r="I43" s="174">
        <f t="shared" ref="I43:I47" si="16">IF(G43="","",IF(H43="","",(H43/G43-1)))</f>
        <v>-0.11805795443571554</v>
      </c>
      <c r="J43" s="174">
        <f t="shared" si="15"/>
        <v>5.3276087112648099E-2</v>
      </c>
    </row>
    <row r="44" spans="1:10" s="3" customFormat="1" ht="9.75" customHeight="1" x14ac:dyDescent="0.25">
      <c r="A44" s="161"/>
      <c r="B44" s="29"/>
      <c r="C44" s="16" t="s">
        <v>78</v>
      </c>
      <c r="D44" s="71">
        <v>158.68532000000002</v>
      </c>
      <c r="E44" s="71">
        <v>537.22819299999992</v>
      </c>
      <c r="F44" s="174">
        <f t="shared" si="0"/>
        <v>2.3854939637768626</v>
      </c>
      <c r="G44" s="71">
        <v>1256.4925470000005</v>
      </c>
      <c r="H44" s="71">
        <v>4875.9823219999989</v>
      </c>
      <c r="I44" s="174">
        <f t="shared" si="16"/>
        <v>2.8806297209178724</v>
      </c>
      <c r="J44" s="174">
        <f t="shared" ref="J44:J47" si="17">(H44/$H$36)</f>
        <v>3.6910837024475264E-2</v>
      </c>
    </row>
    <row r="45" spans="1:10" s="3" customFormat="1" ht="9.75" customHeight="1" x14ac:dyDescent="0.25">
      <c r="A45" s="161"/>
      <c r="B45" s="29"/>
      <c r="C45" s="16" t="s">
        <v>185</v>
      </c>
      <c r="D45" s="71">
        <v>465.21063299999997</v>
      </c>
      <c r="E45" s="71">
        <v>307.21075100000002</v>
      </c>
      <c r="F45" s="174">
        <f t="shared" si="0"/>
        <v>-0.33963084846343128</v>
      </c>
      <c r="G45" s="71">
        <v>9040.1342199999999</v>
      </c>
      <c r="H45" s="71">
        <v>4836.8465150000002</v>
      </c>
      <c r="I45" s="174">
        <f t="shared" si="16"/>
        <v>-0.46495855069284575</v>
      </c>
      <c r="J45" s="174">
        <f t="shared" si="17"/>
        <v>3.6614581767871759E-2</v>
      </c>
    </row>
    <row r="46" spans="1:10" s="3" customFormat="1" ht="9.75" customHeight="1" x14ac:dyDescent="0.25">
      <c r="A46" s="161"/>
      <c r="B46" s="29"/>
      <c r="C46" s="16" t="s">
        <v>81</v>
      </c>
      <c r="D46" s="71">
        <v>718.67088299999989</v>
      </c>
      <c r="E46" s="71">
        <v>477.73371400000008</v>
      </c>
      <c r="F46" s="174">
        <f t="shared" si="0"/>
        <v>-0.3352538341253487</v>
      </c>
      <c r="G46" s="71">
        <v>6486.9824750000007</v>
      </c>
      <c r="H46" s="71">
        <v>4410.5016669999995</v>
      </c>
      <c r="I46" s="174">
        <f t="shared" si="16"/>
        <v>-0.32009964818041237</v>
      </c>
      <c r="J46" s="174">
        <f t="shared" si="17"/>
        <v>3.3387181797664749E-2</v>
      </c>
    </row>
    <row r="47" spans="1:10" s="3" customFormat="1" ht="9.75" customHeight="1" x14ac:dyDescent="0.25">
      <c r="A47" s="161"/>
      <c r="B47" s="29"/>
      <c r="C47" s="16" t="s">
        <v>18</v>
      </c>
      <c r="D47" s="71">
        <f>D36-SUM(D37:D46)</f>
        <v>5783.4438599999994</v>
      </c>
      <c r="E47" s="71">
        <f>E36-SUM(E37:E46)</f>
        <v>6465.9099959999912</v>
      </c>
      <c r="F47" s="174">
        <f t="shared" si="0"/>
        <v>0.11800341673931136</v>
      </c>
      <c r="G47" s="71">
        <f>G36-SUM(G37:G46)</f>
        <v>23492.709445000015</v>
      </c>
      <c r="H47" s="71">
        <f>H36-SUM(H37:H46)</f>
        <v>26293.571865999955</v>
      </c>
      <c r="I47" s="174">
        <f t="shared" si="16"/>
        <v>0.1192226221312267</v>
      </c>
      <c r="J47" s="174">
        <f t="shared" si="17"/>
        <v>0.19904045622937608</v>
      </c>
    </row>
    <row r="48" spans="1:10" s="3" customFormat="1" ht="13.5" customHeight="1" x14ac:dyDescent="0.25">
      <c r="A48" s="217" t="s">
        <v>35</v>
      </c>
      <c r="B48" s="216" t="s">
        <v>321</v>
      </c>
      <c r="C48" s="216"/>
      <c r="D48" s="218">
        <v>63029.478186999986</v>
      </c>
      <c r="E48" s="218">
        <v>79982.41463699998</v>
      </c>
      <c r="F48" s="194">
        <f>(E48/D48-1)</f>
        <v>0.26896837698232101</v>
      </c>
      <c r="G48" s="218">
        <v>108717.34154799997</v>
      </c>
      <c r="H48" s="218">
        <v>131302.53997399996</v>
      </c>
      <c r="I48" s="194">
        <f>(H48/G48-1)</f>
        <v>0.20774237214058777</v>
      </c>
      <c r="J48" s="194">
        <f>SUM(J49:J59)</f>
        <v>0.99999999999999989</v>
      </c>
    </row>
    <row r="49" spans="1:10" s="3" customFormat="1" ht="9.75" customHeight="1" x14ac:dyDescent="0.25">
      <c r="A49" s="161"/>
      <c r="B49" s="29"/>
      <c r="C49" s="16" t="s">
        <v>81</v>
      </c>
      <c r="D49" s="71">
        <v>12720.299999999997</v>
      </c>
      <c r="E49" s="71">
        <v>23670.442999999999</v>
      </c>
      <c r="F49" s="174">
        <f t="shared" si="0"/>
        <v>0.86083999591204652</v>
      </c>
      <c r="G49" s="71">
        <v>22231.075998000004</v>
      </c>
      <c r="H49" s="71">
        <v>31001.578297999997</v>
      </c>
      <c r="I49" s="174">
        <f>IF(G49="","",IF(H49="","",(H49/G49-1)))</f>
        <v>0.39451542070158996</v>
      </c>
      <c r="J49" s="174">
        <f>(H49/$H$48)</f>
        <v>0.23610798621366208</v>
      </c>
    </row>
    <row r="50" spans="1:10" s="3" customFormat="1" ht="9.75" customHeight="1" x14ac:dyDescent="0.25">
      <c r="A50" s="161"/>
      <c r="B50" s="29"/>
      <c r="C50" s="16" t="s">
        <v>70</v>
      </c>
      <c r="D50" s="71">
        <v>12461.144689999999</v>
      </c>
      <c r="E50" s="71">
        <v>17549.297769999994</v>
      </c>
      <c r="F50" s="174">
        <f t="shared" si="0"/>
        <v>0.40832148302420479</v>
      </c>
      <c r="G50" s="71">
        <v>17581.285797999994</v>
      </c>
      <c r="H50" s="71">
        <v>24030.907562999997</v>
      </c>
      <c r="I50" s="174">
        <f t="shared" ref="I50:I54" si="18">IF(G50="","",IF(H50="","",(H50/G50-1)))</f>
        <v>0.36684585183944263</v>
      </c>
      <c r="J50" s="174">
        <f t="shared" ref="J50:J55" si="19">(H50/$H$48)</f>
        <v>0.18301936556412776</v>
      </c>
    </row>
    <row r="51" spans="1:10" s="3" customFormat="1" ht="9.75" customHeight="1" x14ac:dyDescent="0.25">
      <c r="A51" s="161"/>
      <c r="B51" s="29"/>
      <c r="C51" s="16" t="s">
        <v>84</v>
      </c>
      <c r="D51" s="71">
        <v>6038.602038</v>
      </c>
      <c r="E51" s="71">
        <v>8078.4895009999982</v>
      </c>
      <c r="F51" s="174">
        <f t="shared" si="0"/>
        <v>0.33780789827898872</v>
      </c>
      <c r="G51" s="71">
        <v>14745.537956999993</v>
      </c>
      <c r="H51" s="71">
        <v>17627.931209000002</v>
      </c>
      <c r="I51" s="174">
        <f t="shared" si="18"/>
        <v>0.19547562526409434</v>
      </c>
      <c r="J51" s="174">
        <f t="shared" si="19"/>
        <v>0.13425430469578592</v>
      </c>
    </row>
    <row r="52" spans="1:10" s="3" customFormat="1" ht="9.75" customHeight="1" x14ac:dyDescent="0.25">
      <c r="A52" s="161"/>
      <c r="B52" s="29"/>
      <c r="C52" s="16" t="s">
        <v>73</v>
      </c>
      <c r="D52" s="71">
        <v>18706.439999999999</v>
      </c>
      <c r="E52" s="71">
        <v>14245.059999999996</v>
      </c>
      <c r="F52" s="174">
        <f t="shared" si="0"/>
        <v>-0.23849433670971087</v>
      </c>
      <c r="G52" s="71">
        <v>21262.705006999997</v>
      </c>
      <c r="H52" s="71">
        <v>16828.452686999997</v>
      </c>
      <c r="I52" s="174">
        <f t="shared" si="18"/>
        <v>-0.20854601136309692</v>
      </c>
      <c r="J52" s="174">
        <f t="shared" si="19"/>
        <v>0.12816547715171622</v>
      </c>
    </row>
    <row r="53" spans="1:10" s="3" customFormat="1" ht="9.75" customHeight="1" x14ac:dyDescent="0.25">
      <c r="A53" s="161"/>
      <c r="B53" s="29"/>
      <c r="C53" s="16" t="s">
        <v>78</v>
      </c>
      <c r="D53" s="71">
        <v>4100.0242360000002</v>
      </c>
      <c r="E53" s="71">
        <v>3992.7688220000005</v>
      </c>
      <c r="F53" s="174">
        <f t="shared" si="0"/>
        <v>-2.6159702437427157E-2</v>
      </c>
      <c r="G53" s="71">
        <v>5279.9500940000034</v>
      </c>
      <c r="H53" s="71">
        <v>6312.3824800000002</v>
      </c>
      <c r="I53" s="174">
        <f t="shared" si="18"/>
        <v>0.19553828494955394</v>
      </c>
      <c r="J53" s="174">
        <f t="shared" si="19"/>
        <v>4.807509802361748E-2</v>
      </c>
    </row>
    <row r="54" spans="1:10" s="3" customFormat="1" ht="9.75" customHeight="1" x14ac:dyDescent="0.25">
      <c r="A54" s="161"/>
      <c r="B54" s="29"/>
      <c r="C54" s="16" t="s">
        <v>138</v>
      </c>
      <c r="D54" s="71">
        <v>1433.6725900000001</v>
      </c>
      <c r="E54" s="71">
        <v>1695.3521599999999</v>
      </c>
      <c r="F54" s="174">
        <f t="shared" si="0"/>
        <v>0.18252394014173046</v>
      </c>
      <c r="G54" s="71">
        <v>4225.8684820000008</v>
      </c>
      <c r="H54" s="71">
        <v>6224.7282329999989</v>
      </c>
      <c r="I54" s="174">
        <f t="shared" si="18"/>
        <v>0.47300566960711143</v>
      </c>
      <c r="J54" s="174">
        <f t="shared" si="19"/>
        <v>4.7407523374891278E-2</v>
      </c>
    </row>
    <row r="55" spans="1:10" s="3" customFormat="1" ht="9.75" customHeight="1" x14ac:dyDescent="0.25">
      <c r="A55" s="161"/>
      <c r="B55" s="29"/>
      <c r="C55" s="16" t="s">
        <v>71</v>
      </c>
      <c r="D55" s="71">
        <v>1156.6101569999994</v>
      </c>
      <c r="E55" s="71">
        <v>1697.9724419999998</v>
      </c>
      <c r="F55" s="174">
        <f t="shared" si="0"/>
        <v>0.46805942497010311</v>
      </c>
      <c r="G55" s="71">
        <v>3408.2300870000004</v>
      </c>
      <c r="H55" s="71">
        <v>4737.5536740000007</v>
      </c>
      <c r="I55" s="174">
        <f t="shared" ref="I55:I59" si="20">IF(G55="","",IF(H55="","",(H55/G55-1)))</f>
        <v>0.39003340533564157</v>
      </c>
      <c r="J55" s="174">
        <f t="shared" si="19"/>
        <v>3.6081203569543391E-2</v>
      </c>
    </row>
    <row r="56" spans="1:10" s="3" customFormat="1" ht="9.75" customHeight="1" x14ac:dyDescent="0.25">
      <c r="A56" s="161"/>
      <c r="B56" s="29"/>
      <c r="C56" s="16" t="s">
        <v>220</v>
      </c>
      <c r="D56" s="71">
        <v>1367.8236460000001</v>
      </c>
      <c r="E56" s="71">
        <v>2478.2444779999996</v>
      </c>
      <c r="F56" s="174">
        <f t="shared" si="0"/>
        <v>0.81181578871462179</v>
      </c>
      <c r="G56" s="71">
        <v>2255.4636869999995</v>
      </c>
      <c r="H56" s="71">
        <v>3884.3260170000008</v>
      </c>
      <c r="I56" s="174">
        <f t="shared" si="20"/>
        <v>0.72218512733696771</v>
      </c>
      <c r="J56" s="174">
        <f t="shared" ref="J56:J59" si="21">(H56/$H$48)</f>
        <v>2.958302267244153E-2</v>
      </c>
    </row>
    <row r="57" spans="1:10" s="3" customFormat="1" ht="9.75" customHeight="1" x14ac:dyDescent="0.25">
      <c r="A57" s="161"/>
      <c r="B57" s="29"/>
      <c r="C57" s="16" t="s">
        <v>121</v>
      </c>
      <c r="D57" s="71">
        <v>239.38374000000002</v>
      </c>
      <c r="E57" s="71">
        <v>287.64619499999998</v>
      </c>
      <c r="F57" s="174">
        <f t="shared" si="0"/>
        <v>0.20161124978663936</v>
      </c>
      <c r="G57" s="71">
        <v>3312.1797819999992</v>
      </c>
      <c r="H57" s="71">
        <v>3636.7147770000001</v>
      </c>
      <c r="I57" s="174">
        <f t="shared" si="20"/>
        <v>9.7982300587571514E-2</v>
      </c>
      <c r="J57" s="174">
        <f t="shared" si="21"/>
        <v>2.7697215740991217E-2</v>
      </c>
    </row>
    <row r="58" spans="1:10" s="3" customFormat="1" ht="9.75" customHeight="1" x14ac:dyDescent="0.25">
      <c r="A58" s="161"/>
      <c r="B58" s="29"/>
      <c r="C58" s="16" t="s">
        <v>74</v>
      </c>
      <c r="D58" s="71">
        <v>259.61234000000002</v>
      </c>
      <c r="E58" s="71">
        <v>901.62222300000019</v>
      </c>
      <c r="F58" s="174">
        <f t="shared" si="0"/>
        <v>2.4729559581027627</v>
      </c>
      <c r="G58" s="71">
        <v>1651.2343670000005</v>
      </c>
      <c r="H58" s="71">
        <v>3279.0161310000003</v>
      </c>
      <c r="I58" s="174">
        <f t="shared" si="20"/>
        <v>0.98579692654858575</v>
      </c>
      <c r="J58" s="174">
        <f t="shared" si="21"/>
        <v>2.4972983246548765E-2</v>
      </c>
    </row>
    <row r="59" spans="1:10" s="3" customFormat="1" ht="9.75" customHeight="1" x14ac:dyDescent="0.25">
      <c r="A59" s="161"/>
      <c r="B59" s="29"/>
      <c r="C59" s="71" t="s">
        <v>18</v>
      </c>
      <c r="D59" s="71">
        <f>D48-SUM(D49:D58)</f>
        <v>4545.8647499999934</v>
      </c>
      <c r="E59" s="71">
        <f>E48-SUM(E49:E58)</f>
        <v>5385.518046000012</v>
      </c>
      <c r="F59" s="174">
        <f t="shared" si="0"/>
        <v>0.18470705623171479</v>
      </c>
      <c r="G59" s="71">
        <f>G48-SUM(G49:G58)</f>
        <v>12763.810288999986</v>
      </c>
      <c r="H59" s="71">
        <f>H48-SUM(H49:H58)</f>
        <v>13738.948904999968</v>
      </c>
      <c r="I59" s="174">
        <f t="shared" si="20"/>
        <v>7.6398708059800091E-2</v>
      </c>
      <c r="J59" s="174">
        <f t="shared" si="21"/>
        <v>0.10463581974667439</v>
      </c>
    </row>
    <row r="60" spans="1:10" s="3" customFormat="1" ht="14.1" customHeight="1" x14ac:dyDescent="0.25">
      <c r="A60" s="217" t="s">
        <v>151</v>
      </c>
      <c r="B60" s="216" t="s">
        <v>355</v>
      </c>
      <c r="C60" s="222"/>
      <c r="D60" s="218">
        <v>28312.459000000003</v>
      </c>
      <c r="E60" s="218">
        <v>28917.032999999999</v>
      </c>
      <c r="F60" s="194">
        <f>(E60/D60-1)</f>
        <v>2.1353637986725182E-2</v>
      </c>
      <c r="G60" s="218">
        <v>106581.94309300001</v>
      </c>
      <c r="H60" s="218">
        <v>120452.64652600001</v>
      </c>
      <c r="I60" s="194">
        <f>(H60/G60-1)</f>
        <v>0.13014121370349629</v>
      </c>
      <c r="J60" s="194">
        <f>SUM(J61:J65)</f>
        <v>0.99999999999999989</v>
      </c>
    </row>
    <row r="61" spans="1:10" s="3" customFormat="1" ht="9.75" customHeight="1" x14ac:dyDescent="0.25">
      <c r="A61" s="161"/>
      <c r="B61" s="15"/>
      <c r="C61" s="29" t="s">
        <v>80</v>
      </c>
      <c r="D61" s="71">
        <v>10826.392000000003</v>
      </c>
      <c r="E61" s="71">
        <v>15977.368</v>
      </c>
      <c r="F61" s="174">
        <f t="shared" si="0"/>
        <v>0.47577955795430227</v>
      </c>
      <c r="G61" s="71">
        <v>37691.016075000007</v>
      </c>
      <c r="H61" s="71">
        <v>65519.514161000006</v>
      </c>
      <c r="I61" s="174">
        <f>IF(G61="","",IF(H61="","",(H61/G61-1)))</f>
        <v>0.73833239280748142</v>
      </c>
      <c r="J61" s="174">
        <f>(H61/$H$60)</f>
        <v>0.54394416437215809</v>
      </c>
    </row>
    <row r="62" spans="1:10" s="3" customFormat="1" ht="9.75" customHeight="1" x14ac:dyDescent="0.25">
      <c r="A62" s="161"/>
      <c r="B62" s="15"/>
      <c r="C62" s="29" t="s">
        <v>70</v>
      </c>
      <c r="D62" s="71">
        <v>10172.956999999999</v>
      </c>
      <c r="E62" s="71">
        <v>8849.4650000000001</v>
      </c>
      <c r="F62" s="174">
        <f t="shared" si="0"/>
        <v>-0.13009904593128607</v>
      </c>
      <c r="G62" s="71">
        <v>39108.498686999992</v>
      </c>
      <c r="H62" s="71">
        <v>38223.749690999997</v>
      </c>
      <c r="I62" s="174">
        <f>IF(G62="","",IF(H62="","",(H62/G62-1)))</f>
        <v>-2.2622934290599472E-2</v>
      </c>
      <c r="J62" s="174">
        <f t="shared" ref="J62:J65" si="22">(H62/$H$60)</f>
        <v>0.31733424539368094</v>
      </c>
    </row>
    <row r="63" spans="1:10" s="3" customFormat="1" ht="9.75" customHeight="1" x14ac:dyDescent="0.25">
      <c r="A63" s="161"/>
      <c r="B63" s="15"/>
      <c r="C63" s="29" t="s">
        <v>87</v>
      </c>
      <c r="D63" s="71">
        <v>2075</v>
      </c>
      <c r="E63" s="71">
        <v>1825</v>
      </c>
      <c r="F63" s="174">
        <f t="shared" si="0"/>
        <v>-0.12048192771084343</v>
      </c>
      <c r="G63" s="71">
        <v>8527.5751599999985</v>
      </c>
      <c r="H63" s="71">
        <v>7673.3161</v>
      </c>
      <c r="I63" s="174">
        <f>IF(G63="","",IF(H63="","",(H63/G63-1)))</f>
        <v>-0.1001760810044855</v>
      </c>
      <c r="J63" s="174">
        <f t="shared" si="22"/>
        <v>6.3704005858797763E-2</v>
      </c>
    </row>
    <row r="64" spans="1:10" s="3" customFormat="1" ht="9.75" customHeight="1" x14ac:dyDescent="0.25">
      <c r="A64" s="161"/>
      <c r="B64" s="15"/>
      <c r="C64" s="29" t="s">
        <v>86</v>
      </c>
      <c r="D64" s="71">
        <v>550</v>
      </c>
      <c r="E64" s="71">
        <v>1350</v>
      </c>
      <c r="F64" s="174">
        <f t="shared" si="0"/>
        <v>1.4545454545454546</v>
      </c>
      <c r="G64" s="71">
        <v>2265.2292799999996</v>
      </c>
      <c r="H64" s="71">
        <v>5514.06106</v>
      </c>
      <c r="I64" s="174">
        <f>IF(G64="","",IF(H64="","",(H64/G64-1)))</f>
        <v>1.4342176346934741</v>
      </c>
      <c r="J64" s="174">
        <f t="shared" si="22"/>
        <v>4.5777832360119841E-2</v>
      </c>
    </row>
    <row r="65" spans="1:10" s="3" customFormat="1" ht="9.75" customHeight="1" x14ac:dyDescent="0.25">
      <c r="A65" s="161"/>
      <c r="B65" s="15"/>
      <c r="C65" s="71" t="s">
        <v>18</v>
      </c>
      <c r="D65" s="71">
        <f>D60-SUM(D61:D64)</f>
        <v>4688.1100000000006</v>
      </c>
      <c r="E65" s="71">
        <f>E60-SUM(E61:E64)</f>
        <v>915.20000000000073</v>
      </c>
      <c r="F65" s="174">
        <f t="shared" si="0"/>
        <v>-0.80478273760641272</v>
      </c>
      <c r="G65" s="71">
        <f>G60-SUM(G61:G64)</f>
        <v>18989.62389100001</v>
      </c>
      <c r="H65" s="71">
        <f>H60-SUM(H61:H64)</f>
        <v>3522.005514000004</v>
      </c>
      <c r="I65" s="174">
        <f>IF(G65="","",IF(H65="","",(H65/G65-1)))</f>
        <v>-0.81453000153050781</v>
      </c>
      <c r="J65" s="174">
        <f t="shared" si="22"/>
        <v>2.9239752015243353E-2</v>
      </c>
    </row>
    <row r="66" spans="1:10" s="3" customFormat="1" ht="14.1" customHeight="1" x14ac:dyDescent="0.25">
      <c r="A66" s="217" t="s">
        <v>34</v>
      </c>
      <c r="B66" s="216" t="s">
        <v>308</v>
      </c>
      <c r="C66" s="222"/>
      <c r="D66" s="218">
        <v>144413.83337400001</v>
      </c>
      <c r="E66" s="218">
        <v>158815.28915199998</v>
      </c>
      <c r="F66" s="194">
        <f>(E66/D66-1)</f>
        <v>9.9723519842475072E-2</v>
      </c>
      <c r="G66" s="218">
        <v>124076.73910399998</v>
      </c>
      <c r="H66" s="218">
        <v>111409.09831700001</v>
      </c>
      <c r="I66" s="194">
        <f>(H66/G66-1)</f>
        <v>-0.10209521041959413</v>
      </c>
      <c r="J66" s="194">
        <f>SUM(J67:J72)</f>
        <v>1.0000000000000002</v>
      </c>
    </row>
    <row r="67" spans="1:10" s="3" customFormat="1" ht="9.75" customHeight="1" x14ac:dyDescent="0.25">
      <c r="A67" s="161"/>
      <c r="B67" s="15"/>
      <c r="C67" s="29" t="s">
        <v>82</v>
      </c>
      <c r="D67" s="71">
        <v>77051.635000000009</v>
      </c>
      <c r="E67" s="71">
        <v>72515.595000000001</v>
      </c>
      <c r="F67" s="174">
        <f t="shared" si="0"/>
        <v>-5.8870132995880065E-2</v>
      </c>
      <c r="G67" s="71">
        <v>65904.699759999974</v>
      </c>
      <c r="H67" s="71">
        <v>52349.856610999996</v>
      </c>
      <c r="I67" s="174">
        <f>IF(G67="","",IF(H67="","",(H67/G67-1)))</f>
        <v>-0.20567339200939538</v>
      </c>
      <c r="J67" s="174">
        <f>(H67/$H$66)</f>
        <v>0.4698885225876735</v>
      </c>
    </row>
    <row r="68" spans="1:10" s="3" customFormat="1" ht="9.75" customHeight="1" x14ac:dyDescent="0.25">
      <c r="A68" s="161"/>
      <c r="B68" s="15"/>
      <c r="C68" s="29" t="s">
        <v>84</v>
      </c>
      <c r="D68" s="71">
        <v>57435.042700000005</v>
      </c>
      <c r="E68" s="71">
        <v>63332.886199999979</v>
      </c>
      <c r="F68" s="174">
        <f t="shared" si="0"/>
        <v>0.10268719622628519</v>
      </c>
      <c r="G68" s="71">
        <v>50185.927926000026</v>
      </c>
      <c r="H68" s="71">
        <v>44782.136323000028</v>
      </c>
      <c r="I68" s="174">
        <f t="shared" ref="I68:I71" si="23">IF(G68="","",IF(H68="","",(H68/G68-1)))</f>
        <v>-0.10767543465506857</v>
      </c>
      <c r="J68" s="174">
        <f t="shared" ref="J68:J71" si="24">(H68/$H$66)</f>
        <v>0.40196121321777795</v>
      </c>
    </row>
    <row r="69" spans="1:10" s="3" customFormat="1" ht="9.75" customHeight="1" x14ac:dyDescent="0.25">
      <c r="A69" s="161"/>
      <c r="B69" s="15"/>
      <c r="C69" s="29" t="s">
        <v>130</v>
      </c>
      <c r="D69" s="71">
        <v>4240.9539999999997</v>
      </c>
      <c r="E69" s="71">
        <v>18156.670492999998</v>
      </c>
      <c r="F69" s="174">
        <f t="shared" si="0"/>
        <v>3.2812703210173932</v>
      </c>
      <c r="G69" s="71">
        <v>3132.2471119999996</v>
      </c>
      <c r="H69" s="71">
        <v>10378.476796999999</v>
      </c>
      <c r="I69" s="174">
        <f t="shared" si="23"/>
        <v>2.3134284830972813</v>
      </c>
      <c r="J69" s="174">
        <f t="shared" si="24"/>
        <v>9.3156456283932945E-2</v>
      </c>
    </row>
    <row r="70" spans="1:10" s="3" customFormat="1" ht="9.75" customHeight="1" x14ac:dyDescent="0.25">
      <c r="A70" s="161"/>
      <c r="B70" s="15"/>
      <c r="C70" s="29" t="s">
        <v>83</v>
      </c>
      <c r="D70" s="71">
        <v>4957.6180000000004</v>
      </c>
      <c r="E70" s="71">
        <v>2861.654</v>
      </c>
      <c r="F70" s="238">
        <f t="shared" si="0"/>
        <v>-0.42277642206398325</v>
      </c>
      <c r="G70" s="71">
        <v>4151.7427899999993</v>
      </c>
      <c r="H70" s="71">
        <v>2395.1593300000004</v>
      </c>
      <c r="I70" s="238">
        <f t="shared" si="23"/>
        <v>-0.42309544421464496</v>
      </c>
      <c r="J70" s="238">
        <f t="shared" si="24"/>
        <v>2.1498776726339604E-2</v>
      </c>
    </row>
    <row r="71" spans="1:10" s="3" customFormat="1" ht="9.75" customHeight="1" x14ac:dyDescent="0.25">
      <c r="A71" s="163"/>
      <c r="B71" s="142"/>
      <c r="C71" s="119" t="s">
        <v>18</v>
      </c>
      <c r="D71" s="118">
        <f>D66-SUM(D67:D70)</f>
        <v>728.58367400002317</v>
      </c>
      <c r="E71" s="118">
        <f>E66-SUM(E67:E70)</f>
        <v>1948.4834589999809</v>
      </c>
      <c r="F71" s="175">
        <f t="shared" ref="F71" si="25">IFERROR(((E71/D71-1)),"")</f>
        <v>1.6743441124648628</v>
      </c>
      <c r="G71" s="118">
        <f>G66-SUM(G67:G70)</f>
        <v>702.12151599998469</v>
      </c>
      <c r="H71" s="118">
        <f>H66-SUM(H67:H70)</f>
        <v>1503.4692559999967</v>
      </c>
      <c r="I71" s="175">
        <f t="shared" si="23"/>
        <v>1.1413234343897094</v>
      </c>
      <c r="J71" s="175">
        <f t="shared" si="24"/>
        <v>1.3495031184276095E-2</v>
      </c>
    </row>
    <row r="72" spans="1:10" ht="8.1" customHeight="1" x14ac:dyDescent="0.25">
      <c r="A72" s="8" t="s">
        <v>44</v>
      </c>
      <c r="B72" s="32"/>
      <c r="C72" s="9"/>
      <c r="D72" s="35"/>
      <c r="E72" s="9"/>
      <c r="F72" s="9"/>
      <c r="G72" s="35"/>
      <c r="H72" s="10"/>
      <c r="I72" s="9"/>
      <c r="J72" s="33"/>
    </row>
    <row r="73" spans="1:10" ht="8.1" customHeight="1" x14ac:dyDescent="0.25">
      <c r="A73" s="11" t="s">
        <v>20</v>
      </c>
      <c r="B73" s="32"/>
      <c r="C73" s="9"/>
      <c r="D73" s="35"/>
      <c r="E73" s="9"/>
      <c r="F73" s="9"/>
      <c r="G73" s="35"/>
      <c r="H73" s="10"/>
      <c r="I73" s="9"/>
      <c r="J73" s="33"/>
    </row>
    <row r="74" spans="1:10" ht="8.1" customHeight="1" x14ac:dyDescent="0.25">
      <c r="A74" s="223" t="s">
        <v>322</v>
      </c>
      <c r="B74" s="32"/>
      <c r="C74" s="9"/>
      <c r="D74" s="35"/>
      <c r="E74" s="9"/>
      <c r="F74" s="9"/>
      <c r="G74" s="35"/>
      <c r="H74" s="10"/>
      <c r="I74" s="9"/>
      <c r="J74" s="33"/>
    </row>
    <row r="75" spans="1:10" ht="8.1" customHeight="1" x14ac:dyDescent="0.25">
      <c r="A75" s="235" t="s">
        <v>323</v>
      </c>
      <c r="B75" s="32"/>
      <c r="C75" s="9"/>
      <c r="D75" s="35"/>
      <c r="E75" s="9"/>
      <c r="F75" s="9"/>
      <c r="G75" s="35"/>
      <c r="H75" s="10"/>
      <c r="I75" s="9"/>
      <c r="J75" s="33"/>
    </row>
    <row r="76" spans="1:10" ht="8.1" customHeight="1" x14ac:dyDescent="0.25">
      <c r="A76" s="223"/>
      <c r="B76" s="11"/>
      <c r="C76" s="11"/>
      <c r="D76" s="11"/>
      <c r="E76" s="11"/>
      <c r="F76" s="11"/>
      <c r="G76" s="11"/>
      <c r="H76" s="10"/>
      <c r="I76" s="9"/>
      <c r="J76" s="10"/>
    </row>
    <row r="77" spans="1:10" x14ac:dyDescent="0.25">
      <c r="C77" s="34" t="s">
        <v>30</v>
      </c>
      <c r="F77" s="28"/>
      <c r="I77" s="28"/>
    </row>
    <row r="78" spans="1:10" x14ac:dyDescent="0.25">
      <c r="C78" s="34" t="s">
        <v>30</v>
      </c>
      <c r="F78" s="28"/>
      <c r="I78" s="28"/>
    </row>
    <row r="79" spans="1:10" x14ac:dyDescent="0.25">
      <c r="A79" s="235"/>
      <c r="C79" s="34" t="s">
        <v>30</v>
      </c>
      <c r="F79" s="28"/>
      <c r="I79" s="28"/>
    </row>
    <row r="80" spans="1:10" x14ac:dyDescent="0.25">
      <c r="C80" s="34" t="s">
        <v>30</v>
      </c>
      <c r="F80" s="28"/>
      <c r="I80" s="28"/>
    </row>
    <row r="81" spans="3:9" x14ac:dyDescent="0.25">
      <c r="C81" s="34" t="s">
        <v>30</v>
      </c>
      <c r="F81" s="28"/>
      <c r="I81" s="28"/>
    </row>
    <row r="82" spans="3:9" x14ac:dyDescent="0.25">
      <c r="C82" s="34" t="s">
        <v>30</v>
      </c>
      <c r="F82" s="28"/>
      <c r="I82" s="28"/>
    </row>
    <row r="83" spans="3:9" x14ac:dyDescent="0.25">
      <c r="C83" s="34" t="s">
        <v>30</v>
      </c>
      <c r="F83" s="28"/>
      <c r="I83" s="28"/>
    </row>
    <row r="84" spans="3:9" x14ac:dyDescent="0.25">
      <c r="C84" s="34" t="s">
        <v>30</v>
      </c>
      <c r="F84" s="28"/>
      <c r="I84" s="28"/>
    </row>
    <row r="85" spans="3:9" x14ac:dyDescent="0.25">
      <c r="C85" s="34" t="s">
        <v>30</v>
      </c>
      <c r="F85" s="28"/>
      <c r="I85" s="28"/>
    </row>
    <row r="86" spans="3:9" x14ac:dyDescent="0.25">
      <c r="C86" s="34" t="s">
        <v>30</v>
      </c>
      <c r="F86" s="28"/>
      <c r="I86" s="28"/>
    </row>
    <row r="87" spans="3:9" x14ac:dyDescent="0.25">
      <c r="C87" s="34" t="s">
        <v>30</v>
      </c>
      <c r="F87" s="28"/>
      <c r="I87" s="28"/>
    </row>
    <row r="88" spans="3:9" x14ac:dyDescent="0.25">
      <c r="C88" s="34" t="s">
        <v>30</v>
      </c>
      <c r="F88" s="28"/>
      <c r="I88" s="28"/>
    </row>
    <row r="89" spans="3:9" x14ac:dyDescent="0.25">
      <c r="C89" s="34" t="s">
        <v>30</v>
      </c>
      <c r="F89" s="28"/>
      <c r="I89" s="28"/>
    </row>
    <row r="90" spans="3:9" x14ac:dyDescent="0.25">
      <c r="C90" s="34" t="s">
        <v>30</v>
      </c>
      <c r="F90" s="28"/>
      <c r="I90" s="28"/>
    </row>
    <row r="91" spans="3:9" x14ac:dyDescent="0.25">
      <c r="C91" s="34" t="s">
        <v>30</v>
      </c>
      <c r="F91" s="28"/>
      <c r="I91" s="28"/>
    </row>
    <row r="92" spans="3:9" x14ac:dyDescent="0.25">
      <c r="C92" s="34" t="s">
        <v>30</v>
      </c>
      <c r="F92" s="28"/>
      <c r="I92" s="28"/>
    </row>
    <row r="93" spans="3:9" x14ac:dyDescent="0.25">
      <c r="C93" s="34" t="s">
        <v>30</v>
      </c>
      <c r="F93" s="28"/>
      <c r="I93" s="28"/>
    </row>
    <row r="94" spans="3:9" x14ac:dyDescent="0.25">
      <c r="C94" s="34" t="s">
        <v>30</v>
      </c>
      <c r="F94" s="28"/>
      <c r="I94" s="28"/>
    </row>
    <row r="95" spans="3:9" x14ac:dyDescent="0.25">
      <c r="C95" s="34" t="s">
        <v>30</v>
      </c>
      <c r="F95" s="28"/>
      <c r="I95" s="28"/>
    </row>
    <row r="96" spans="3:9" x14ac:dyDescent="0.25">
      <c r="C96" s="34" t="s">
        <v>30</v>
      </c>
      <c r="F96" s="28"/>
      <c r="I96" s="28"/>
    </row>
    <row r="97" spans="3:9" x14ac:dyDescent="0.25">
      <c r="C97" s="34" t="s">
        <v>30</v>
      </c>
      <c r="F97" s="28"/>
      <c r="I97" s="28"/>
    </row>
    <row r="98" spans="3:9" x14ac:dyDescent="0.25">
      <c r="C98" s="34" t="s">
        <v>30</v>
      </c>
      <c r="F98" s="28"/>
      <c r="I98" s="28"/>
    </row>
    <row r="99" spans="3:9" x14ac:dyDescent="0.25">
      <c r="C99" s="34" t="s">
        <v>30</v>
      </c>
      <c r="F99" s="28"/>
      <c r="I99" s="28"/>
    </row>
    <row r="100" spans="3:9" x14ac:dyDescent="0.25">
      <c r="C100" s="34" t="s">
        <v>30</v>
      </c>
      <c r="F100" s="28"/>
      <c r="I100" s="28"/>
    </row>
    <row r="101" spans="3:9" x14ac:dyDescent="0.25">
      <c r="C101" s="34" t="s">
        <v>30</v>
      </c>
      <c r="F101" s="28"/>
      <c r="I101" s="28"/>
    </row>
    <row r="102" spans="3:9" x14ac:dyDescent="0.25">
      <c r="C102" s="34" t="s">
        <v>30</v>
      </c>
      <c r="F102" s="28"/>
      <c r="I102" s="28"/>
    </row>
    <row r="103" spans="3:9" x14ac:dyDescent="0.25">
      <c r="C103" s="34" t="s">
        <v>30</v>
      </c>
      <c r="F103" s="28"/>
      <c r="I103" s="28"/>
    </row>
    <row r="104" spans="3:9" x14ac:dyDescent="0.25">
      <c r="C104" s="34" t="s">
        <v>30</v>
      </c>
      <c r="F104" s="28"/>
      <c r="I104" s="28"/>
    </row>
    <row r="105" spans="3:9" x14ac:dyDescent="0.25">
      <c r="C105" s="34" t="s">
        <v>30</v>
      </c>
      <c r="F105" s="28"/>
      <c r="I105" s="28"/>
    </row>
    <row r="106" spans="3:9" x14ac:dyDescent="0.25">
      <c r="C106" s="34" t="s">
        <v>30</v>
      </c>
      <c r="F106" s="28"/>
      <c r="I106" s="28"/>
    </row>
    <row r="107" spans="3:9" x14ac:dyDescent="0.25">
      <c r="C107" s="34" t="s">
        <v>30</v>
      </c>
      <c r="F107" s="28"/>
      <c r="I107" s="28"/>
    </row>
    <row r="108" spans="3:9" x14ac:dyDescent="0.25">
      <c r="C108" s="34" t="s">
        <v>30</v>
      </c>
      <c r="F108" s="28"/>
      <c r="I108" s="28"/>
    </row>
    <row r="109" spans="3:9" x14ac:dyDescent="0.25">
      <c r="C109" s="34" t="s">
        <v>30</v>
      </c>
      <c r="F109" s="28"/>
      <c r="I109" s="28"/>
    </row>
    <row r="110" spans="3:9" x14ac:dyDescent="0.25">
      <c r="C110" s="34" t="s">
        <v>30</v>
      </c>
      <c r="F110" s="28"/>
      <c r="I110" s="28"/>
    </row>
    <row r="111" spans="3:9" x14ac:dyDescent="0.25">
      <c r="C111" s="34" t="s">
        <v>30</v>
      </c>
      <c r="F111" s="28"/>
      <c r="I111" s="28"/>
    </row>
    <row r="112" spans="3:9" x14ac:dyDescent="0.25">
      <c r="C112" s="34" t="s">
        <v>30</v>
      </c>
      <c r="F112" s="28"/>
      <c r="I112" s="28"/>
    </row>
    <row r="113" spans="3:9" x14ac:dyDescent="0.25">
      <c r="C113" s="34" t="s">
        <v>30</v>
      </c>
      <c r="F113" s="28"/>
      <c r="I113" s="28"/>
    </row>
    <row r="114" spans="3:9" x14ac:dyDescent="0.25">
      <c r="C114" s="34" t="s">
        <v>30</v>
      </c>
      <c r="F114" s="28"/>
      <c r="I114" s="28"/>
    </row>
    <row r="115" spans="3:9" x14ac:dyDescent="0.25">
      <c r="C115" s="34" t="s">
        <v>30</v>
      </c>
      <c r="F115" s="28"/>
      <c r="I115" s="28"/>
    </row>
    <row r="116" spans="3:9" x14ac:dyDescent="0.25">
      <c r="C116" s="34" t="s">
        <v>30</v>
      </c>
      <c r="F116" s="28"/>
      <c r="I116" s="28"/>
    </row>
    <row r="117" spans="3:9" x14ac:dyDescent="0.25">
      <c r="C117" s="34" t="s">
        <v>30</v>
      </c>
      <c r="F117" s="28"/>
      <c r="I117" s="28"/>
    </row>
    <row r="118" spans="3:9" x14ac:dyDescent="0.25">
      <c r="C118" s="34" t="s">
        <v>30</v>
      </c>
      <c r="F118" s="28"/>
      <c r="I118" s="28"/>
    </row>
    <row r="119" spans="3:9" x14ac:dyDescent="0.25">
      <c r="C119" s="34" t="s">
        <v>30</v>
      </c>
      <c r="F119" s="28"/>
      <c r="I119" s="28"/>
    </row>
    <row r="120" spans="3:9" x14ac:dyDescent="0.25">
      <c r="C120" s="34" t="s">
        <v>30</v>
      </c>
      <c r="F120" s="28"/>
      <c r="I120" s="28"/>
    </row>
    <row r="121" spans="3:9" x14ac:dyDescent="0.25">
      <c r="C121" s="34" t="s">
        <v>30</v>
      </c>
      <c r="F121" s="28"/>
      <c r="I121" s="28"/>
    </row>
    <row r="122" spans="3:9" x14ac:dyDescent="0.25">
      <c r="C122" s="34" t="s">
        <v>30</v>
      </c>
      <c r="F122" s="28"/>
      <c r="I122" s="28"/>
    </row>
    <row r="123" spans="3:9" x14ac:dyDescent="0.25">
      <c r="C123" s="34" t="s">
        <v>30</v>
      </c>
      <c r="F123" s="28"/>
      <c r="I123" s="28"/>
    </row>
    <row r="124" spans="3:9" x14ac:dyDescent="0.25">
      <c r="C124" s="34" t="s">
        <v>30</v>
      </c>
      <c r="F124" s="28"/>
      <c r="I124" s="28"/>
    </row>
    <row r="125" spans="3:9" x14ac:dyDescent="0.25">
      <c r="C125" s="34" t="s">
        <v>30</v>
      </c>
      <c r="F125" s="28"/>
      <c r="I125" s="28"/>
    </row>
    <row r="126" spans="3:9" x14ac:dyDescent="0.25">
      <c r="C126" s="34" t="s">
        <v>30</v>
      </c>
      <c r="F126" s="28"/>
      <c r="I126" s="28"/>
    </row>
    <row r="127" spans="3:9" x14ac:dyDescent="0.25">
      <c r="C127" s="34" t="s">
        <v>30</v>
      </c>
      <c r="F127" s="28"/>
      <c r="I127" s="28"/>
    </row>
    <row r="128" spans="3:9" x14ac:dyDescent="0.25">
      <c r="C128" s="34" t="s">
        <v>30</v>
      </c>
      <c r="F128" s="28"/>
      <c r="I128" s="28"/>
    </row>
    <row r="129" spans="3:9" x14ac:dyDescent="0.25">
      <c r="C129" s="34" t="s">
        <v>30</v>
      </c>
      <c r="F129" s="28"/>
      <c r="I129" s="28"/>
    </row>
    <row r="130" spans="3:9" x14ac:dyDescent="0.25">
      <c r="C130" s="34" t="s">
        <v>30</v>
      </c>
      <c r="F130" s="28"/>
      <c r="I130" s="28"/>
    </row>
    <row r="131" spans="3:9" x14ac:dyDescent="0.25">
      <c r="C131" s="34" t="s">
        <v>30</v>
      </c>
      <c r="F131" s="28"/>
      <c r="I131" s="28"/>
    </row>
    <row r="132" spans="3:9" x14ac:dyDescent="0.25">
      <c r="C132" s="34" t="s">
        <v>30</v>
      </c>
      <c r="F132" s="28"/>
      <c r="I132" s="28"/>
    </row>
    <row r="133" spans="3:9" x14ac:dyDescent="0.25">
      <c r="C133" s="34" t="s">
        <v>30</v>
      </c>
      <c r="F133" s="28"/>
      <c r="I133" s="28"/>
    </row>
    <row r="134" spans="3:9" x14ac:dyDescent="0.25">
      <c r="C134" s="34" t="s">
        <v>30</v>
      </c>
      <c r="F134" s="28"/>
      <c r="I134" s="28"/>
    </row>
    <row r="135" spans="3:9" x14ac:dyDescent="0.25">
      <c r="C135" s="34" t="s">
        <v>30</v>
      </c>
      <c r="F135" s="28"/>
      <c r="I135" s="28"/>
    </row>
    <row r="136" spans="3:9" x14ac:dyDescent="0.25">
      <c r="C136" s="34" t="s">
        <v>30</v>
      </c>
      <c r="F136" s="28"/>
      <c r="I136" s="28"/>
    </row>
    <row r="137" spans="3:9" x14ac:dyDescent="0.25">
      <c r="C137" s="34" t="s">
        <v>30</v>
      </c>
      <c r="F137" s="28"/>
      <c r="I137" s="28"/>
    </row>
    <row r="138" spans="3:9" x14ac:dyDescent="0.25">
      <c r="C138" s="34" t="s">
        <v>30</v>
      </c>
      <c r="F138" s="28"/>
      <c r="I138" s="28"/>
    </row>
    <row r="139" spans="3:9" x14ac:dyDescent="0.25">
      <c r="C139" s="34" t="s">
        <v>30</v>
      </c>
      <c r="F139" s="28"/>
      <c r="I139" s="28"/>
    </row>
    <row r="140" spans="3:9" x14ac:dyDescent="0.25">
      <c r="C140" s="34" t="s">
        <v>30</v>
      </c>
      <c r="F140" s="28"/>
      <c r="I140" s="28"/>
    </row>
    <row r="141" spans="3:9" x14ac:dyDescent="0.25">
      <c r="C141" s="34" t="s">
        <v>30</v>
      </c>
      <c r="F141" s="28"/>
      <c r="I141" s="28"/>
    </row>
    <row r="142" spans="3:9" x14ac:dyDescent="0.25">
      <c r="C142" s="34" t="s">
        <v>30</v>
      </c>
      <c r="F142" s="28"/>
      <c r="I142" s="28"/>
    </row>
    <row r="143" spans="3:9" x14ac:dyDescent="0.25">
      <c r="C143" s="34" t="s">
        <v>30</v>
      </c>
      <c r="F143" s="28"/>
      <c r="I143" s="28"/>
    </row>
    <row r="144" spans="3:9" x14ac:dyDescent="0.25">
      <c r="C144" s="34" t="s">
        <v>30</v>
      </c>
      <c r="F144" s="28"/>
      <c r="I144" s="28"/>
    </row>
    <row r="145" spans="3:9" x14ac:dyDescent="0.25">
      <c r="C145" s="34" t="s">
        <v>30</v>
      </c>
      <c r="F145" s="28"/>
      <c r="I145" s="28"/>
    </row>
    <row r="146" spans="3:9" x14ac:dyDescent="0.25">
      <c r="C146" s="34" t="s">
        <v>30</v>
      </c>
      <c r="F146" s="28"/>
      <c r="I146" s="28"/>
    </row>
    <row r="147" spans="3:9" x14ac:dyDescent="0.25">
      <c r="C147" s="34" t="s">
        <v>30</v>
      </c>
      <c r="F147" s="28"/>
      <c r="I147" s="28"/>
    </row>
    <row r="148" spans="3:9" x14ac:dyDescent="0.25">
      <c r="C148" s="34" t="s">
        <v>30</v>
      </c>
      <c r="F148" s="28"/>
      <c r="I148" s="28"/>
    </row>
    <row r="149" spans="3:9" x14ac:dyDescent="0.25">
      <c r="C149" s="34" t="s">
        <v>30</v>
      </c>
      <c r="F149" s="28"/>
      <c r="I149" s="28"/>
    </row>
    <row r="150" spans="3:9" x14ac:dyDescent="0.25">
      <c r="C150" s="34" t="s">
        <v>30</v>
      </c>
      <c r="F150" s="28"/>
      <c r="I150" s="28"/>
    </row>
    <row r="151" spans="3:9" x14ac:dyDescent="0.25">
      <c r="C151" s="34" t="s">
        <v>30</v>
      </c>
      <c r="F151" s="28"/>
      <c r="I151" s="28"/>
    </row>
    <row r="152" spans="3:9" x14ac:dyDescent="0.25">
      <c r="C152" s="34" t="s">
        <v>30</v>
      </c>
      <c r="F152" s="28"/>
      <c r="I152" s="28"/>
    </row>
    <row r="153" spans="3:9" x14ac:dyDescent="0.25">
      <c r="C153" s="34" t="s">
        <v>30</v>
      </c>
      <c r="F153" s="28"/>
      <c r="I153" s="28"/>
    </row>
    <row r="154" spans="3:9" x14ac:dyDescent="0.25">
      <c r="C154" s="34" t="s">
        <v>30</v>
      </c>
      <c r="F154" s="28"/>
      <c r="I154" s="28"/>
    </row>
    <row r="155" spans="3:9" x14ac:dyDescent="0.25">
      <c r="C155" s="34" t="s">
        <v>30</v>
      </c>
      <c r="F155" s="28"/>
      <c r="I155" s="28"/>
    </row>
    <row r="156" spans="3:9" x14ac:dyDescent="0.25">
      <c r="C156" s="34" t="s">
        <v>30</v>
      </c>
      <c r="F156" s="28"/>
      <c r="I156" s="28"/>
    </row>
    <row r="157" spans="3:9" x14ac:dyDescent="0.25">
      <c r="C157" s="34" t="s">
        <v>30</v>
      </c>
      <c r="F157" s="28"/>
      <c r="I157" s="28"/>
    </row>
    <row r="158" spans="3:9" x14ac:dyDescent="0.25">
      <c r="C158" s="34" t="s">
        <v>30</v>
      </c>
      <c r="F158" s="28"/>
      <c r="I158" s="28"/>
    </row>
    <row r="159" spans="3:9" x14ac:dyDescent="0.25">
      <c r="C159" s="34" t="s">
        <v>30</v>
      </c>
      <c r="F159" s="28"/>
      <c r="I159" s="28"/>
    </row>
    <row r="160" spans="3:9" x14ac:dyDescent="0.25">
      <c r="C160" s="34" t="s">
        <v>30</v>
      </c>
      <c r="F160" s="28"/>
      <c r="I160" s="28"/>
    </row>
    <row r="161" spans="3:9" x14ac:dyDescent="0.25">
      <c r="C161" s="34" t="s">
        <v>30</v>
      </c>
      <c r="F161" s="28"/>
      <c r="I161" s="28"/>
    </row>
    <row r="162" spans="3:9" x14ac:dyDescent="0.25">
      <c r="C162" s="34" t="s">
        <v>30</v>
      </c>
      <c r="F162" s="28"/>
      <c r="I162" s="28"/>
    </row>
    <row r="163" spans="3:9" x14ac:dyDescent="0.25">
      <c r="C163" s="34" t="s">
        <v>30</v>
      </c>
      <c r="F163" s="28"/>
      <c r="I163" s="28"/>
    </row>
    <row r="164" spans="3:9" x14ac:dyDescent="0.25">
      <c r="C164" s="34" t="s">
        <v>30</v>
      </c>
      <c r="F164" s="28"/>
      <c r="I164" s="28"/>
    </row>
    <row r="165" spans="3:9" x14ac:dyDescent="0.25">
      <c r="C165" s="34" t="s">
        <v>30</v>
      </c>
      <c r="F165" s="28"/>
      <c r="I165" s="28"/>
    </row>
    <row r="166" spans="3:9" x14ac:dyDescent="0.25">
      <c r="C166" s="34" t="s">
        <v>30</v>
      </c>
      <c r="F166" s="28"/>
      <c r="I166" s="28"/>
    </row>
    <row r="167" spans="3:9" x14ac:dyDescent="0.25">
      <c r="C167" s="34" t="s">
        <v>30</v>
      </c>
      <c r="F167" s="28"/>
      <c r="I167" s="28"/>
    </row>
    <row r="168" spans="3:9" x14ac:dyDescent="0.25">
      <c r="C168" s="34" t="s">
        <v>30</v>
      </c>
      <c r="F168" s="28"/>
      <c r="I168" s="28"/>
    </row>
    <row r="169" spans="3:9" x14ac:dyDescent="0.25">
      <c r="C169" s="34" t="s">
        <v>30</v>
      </c>
      <c r="F169" s="28"/>
      <c r="I169" s="28"/>
    </row>
    <row r="170" spans="3:9" x14ac:dyDescent="0.25">
      <c r="C170" s="34" t="s">
        <v>30</v>
      </c>
      <c r="F170" s="28"/>
      <c r="I170" s="28"/>
    </row>
    <row r="171" spans="3:9" x14ac:dyDescent="0.25">
      <c r="C171" s="34" t="s">
        <v>30</v>
      </c>
      <c r="F171" s="28"/>
      <c r="I171" s="28"/>
    </row>
    <row r="172" spans="3:9" x14ac:dyDescent="0.25">
      <c r="C172" s="34" t="s">
        <v>30</v>
      </c>
      <c r="F172" s="28"/>
      <c r="I172" s="28"/>
    </row>
    <row r="173" spans="3:9" x14ac:dyDescent="0.25">
      <c r="C173" s="34" t="s">
        <v>30</v>
      </c>
      <c r="F173" s="28"/>
      <c r="I173" s="28"/>
    </row>
    <row r="174" spans="3:9" x14ac:dyDescent="0.25">
      <c r="C174" s="34" t="s">
        <v>30</v>
      </c>
      <c r="F174" s="28"/>
      <c r="I174" s="28"/>
    </row>
    <row r="175" spans="3:9" x14ac:dyDescent="0.25">
      <c r="C175" s="34" t="s">
        <v>30</v>
      </c>
      <c r="F175" s="28"/>
      <c r="I175" s="28"/>
    </row>
    <row r="176" spans="3:9" x14ac:dyDescent="0.25">
      <c r="C176" s="34" t="s">
        <v>30</v>
      </c>
      <c r="F176" s="28"/>
      <c r="I176" s="28"/>
    </row>
    <row r="177" spans="3:9" x14ac:dyDescent="0.25">
      <c r="C177" s="34" t="s">
        <v>30</v>
      </c>
      <c r="F177" s="28"/>
      <c r="I177" s="28"/>
    </row>
    <row r="178" spans="3:9" x14ac:dyDescent="0.25">
      <c r="C178" s="34" t="s">
        <v>30</v>
      </c>
      <c r="F178" s="28"/>
      <c r="I178" s="28"/>
    </row>
    <row r="179" spans="3:9" x14ac:dyDescent="0.25">
      <c r="C179" s="34" t="s">
        <v>30</v>
      </c>
      <c r="F179" s="28"/>
      <c r="I179" s="28"/>
    </row>
    <row r="180" spans="3:9" x14ac:dyDescent="0.25">
      <c r="C180" s="34" t="s">
        <v>30</v>
      </c>
      <c r="F180" s="28"/>
      <c r="I180" s="28"/>
    </row>
    <row r="181" spans="3:9" x14ac:dyDescent="0.25">
      <c r="C181" s="34" t="s">
        <v>30</v>
      </c>
      <c r="F181" s="28"/>
      <c r="I181" s="28"/>
    </row>
    <row r="182" spans="3:9" x14ac:dyDescent="0.25">
      <c r="C182" s="34" t="s">
        <v>30</v>
      </c>
      <c r="F182" s="28"/>
      <c r="I182" s="28"/>
    </row>
    <row r="183" spans="3:9" x14ac:dyDescent="0.25">
      <c r="C183" s="34" t="s">
        <v>30</v>
      </c>
      <c r="F183" s="28"/>
      <c r="I183" s="28"/>
    </row>
    <row r="184" spans="3:9" x14ac:dyDescent="0.25">
      <c r="C184" s="34" t="s">
        <v>30</v>
      </c>
      <c r="F184" s="28"/>
      <c r="I184" s="28"/>
    </row>
    <row r="185" spans="3:9" x14ac:dyDescent="0.25">
      <c r="C185" s="34" t="s">
        <v>30</v>
      </c>
      <c r="F185" s="28"/>
      <c r="I185" s="28"/>
    </row>
    <row r="186" spans="3:9" x14ac:dyDescent="0.25">
      <c r="C186" s="34" t="s">
        <v>30</v>
      </c>
      <c r="F186" s="28"/>
      <c r="I186" s="28"/>
    </row>
    <row r="187" spans="3:9" x14ac:dyDescent="0.25">
      <c r="C187" s="34" t="s">
        <v>30</v>
      </c>
      <c r="F187" s="28"/>
      <c r="I187" s="28"/>
    </row>
    <row r="188" spans="3:9" x14ac:dyDescent="0.25">
      <c r="C188" s="34" t="s">
        <v>30</v>
      </c>
      <c r="F188" s="28"/>
      <c r="I188" s="28"/>
    </row>
    <row r="189" spans="3:9" x14ac:dyDescent="0.25">
      <c r="C189" s="34" t="s">
        <v>30</v>
      </c>
      <c r="F189" s="28"/>
      <c r="I189" s="28"/>
    </row>
    <row r="190" spans="3:9" x14ac:dyDescent="0.25">
      <c r="C190" s="34" t="s">
        <v>30</v>
      </c>
      <c r="F190" s="28"/>
      <c r="I190" s="28"/>
    </row>
    <row r="191" spans="3:9" x14ac:dyDescent="0.25">
      <c r="C191" s="34" t="s">
        <v>30</v>
      </c>
      <c r="F191" s="28"/>
      <c r="I191" s="28"/>
    </row>
    <row r="192" spans="3:9" x14ac:dyDescent="0.25">
      <c r="C192" s="34" t="s">
        <v>30</v>
      </c>
      <c r="F192" s="28"/>
      <c r="I192" s="28"/>
    </row>
    <row r="193" spans="3:9" x14ac:dyDescent="0.25">
      <c r="C193" s="34" t="s">
        <v>30</v>
      </c>
      <c r="F193" s="28"/>
      <c r="I193" s="28"/>
    </row>
    <row r="194" spans="3:9" x14ac:dyDescent="0.25">
      <c r="C194" s="34" t="s">
        <v>30</v>
      </c>
      <c r="F194" s="28"/>
      <c r="I194" s="28"/>
    </row>
    <row r="195" spans="3:9" x14ac:dyDescent="0.25">
      <c r="C195" s="34" t="s">
        <v>30</v>
      </c>
      <c r="F195" s="28"/>
      <c r="I195" s="28"/>
    </row>
    <row r="196" spans="3:9" x14ac:dyDescent="0.25">
      <c r="C196" s="34" t="s">
        <v>30</v>
      </c>
      <c r="F196" s="28"/>
      <c r="I196" s="28"/>
    </row>
    <row r="197" spans="3:9" x14ac:dyDescent="0.25">
      <c r="C197" s="23" t="s">
        <v>30</v>
      </c>
      <c r="F197" s="28"/>
      <c r="I197" s="28"/>
    </row>
    <row r="198" spans="3:9" x14ac:dyDescent="0.25">
      <c r="C198" s="23" t="s">
        <v>30</v>
      </c>
      <c r="F198" s="28"/>
      <c r="I198" s="28"/>
    </row>
    <row r="199" spans="3:9" x14ac:dyDescent="0.25">
      <c r="C199" s="23" t="s">
        <v>30</v>
      </c>
      <c r="F199" s="28"/>
      <c r="I199" s="28"/>
    </row>
    <row r="200" spans="3:9" x14ac:dyDescent="0.25">
      <c r="C200" s="23" t="s">
        <v>30</v>
      </c>
      <c r="F200" s="28"/>
      <c r="I200" s="28"/>
    </row>
    <row r="201" spans="3:9" x14ac:dyDescent="0.25">
      <c r="C201" s="23" t="s">
        <v>30</v>
      </c>
      <c r="F201" s="28"/>
      <c r="I201" s="28"/>
    </row>
    <row r="202" spans="3:9" x14ac:dyDescent="0.25">
      <c r="C202" s="23" t="s">
        <v>30</v>
      </c>
      <c r="F202" s="28"/>
      <c r="I202" s="28"/>
    </row>
    <row r="203" spans="3:9" x14ac:dyDescent="0.25">
      <c r="C203" s="23" t="s">
        <v>30</v>
      </c>
      <c r="F203" s="28"/>
      <c r="I203" s="28"/>
    </row>
    <row r="204" spans="3:9" x14ac:dyDescent="0.25">
      <c r="C204" s="23" t="s">
        <v>30</v>
      </c>
      <c r="F204" s="28"/>
      <c r="I204" s="28"/>
    </row>
    <row r="205" spans="3:9" x14ac:dyDescent="0.25">
      <c r="C205" s="23" t="s">
        <v>30</v>
      </c>
      <c r="F205" s="28"/>
      <c r="I205" s="28"/>
    </row>
    <row r="206" spans="3:9" x14ac:dyDescent="0.25">
      <c r="C206" s="23" t="s">
        <v>30</v>
      </c>
      <c r="F206" s="28"/>
      <c r="I206" s="28"/>
    </row>
    <row r="207" spans="3:9" x14ac:dyDescent="0.25">
      <c r="C207" s="23" t="s">
        <v>30</v>
      </c>
      <c r="F207" s="28"/>
      <c r="I207" s="28"/>
    </row>
    <row r="208" spans="3:9" x14ac:dyDescent="0.25">
      <c r="C208" s="23" t="s">
        <v>30</v>
      </c>
      <c r="F208" s="28"/>
      <c r="I208" s="28"/>
    </row>
    <row r="209" spans="3:9" x14ac:dyDescent="0.25">
      <c r="C209" s="23" t="s">
        <v>30</v>
      </c>
      <c r="F209" s="28"/>
      <c r="I209" s="28"/>
    </row>
    <row r="210" spans="3:9" x14ac:dyDescent="0.25">
      <c r="F210" s="28"/>
      <c r="I210" s="28"/>
    </row>
    <row r="211" spans="3:9" x14ac:dyDescent="0.25">
      <c r="F211" s="28"/>
      <c r="I211" s="28"/>
    </row>
    <row r="212" spans="3:9" x14ac:dyDescent="0.25">
      <c r="F212" s="28"/>
      <c r="I212" s="28"/>
    </row>
    <row r="213" spans="3:9" x14ac:dyDescent="0.25">
      <c r="F213" s="28"/>
      <c r="I213" s="28"/>
    </row>
    <row r="214" spans="3:9" x14ac:dyDescent="0.25">
      <c r="F214" s="28"/>
      <c r="I214" s="28"/>
    </row>
    <row r="215" spans="3:9" x14ac:dyDescent="0.25">
      <c r="F215" s="28"/>
      <c r="I215" s="28"/>
    </row>
    <row r="216" spans="3:9" x14ac:dyDescent="0.25">
      <c r="F216" s="28"/>
      <c r="I216" s="28"/>
    </row>
    <row r="217" spans="3:9" x14ac:dyDescent="0.25">
      <c r="F217" s="28"/>
      <c r="I217" s="28"/>
    </row>
    <row r="218" spans="3:9" x14ac:dyDescent="0.25">
      <c r="F218" s="28"/>
      <c r="I218" s="28"/>
    </row>
    <row r="219" spans="3:9" x14ac:dyDescent="0.25">
      <c r="F219" s="28"/>
      <c r="I219" s="28"/>
    </row>
    <row r="220" spans="3:9" x14ac:dyDescent="0.25">
      <c r="F220" s="28"/>
      <c r="I220" s="28"/>
    </row>
    <row r="221" spans="3:9" x14ac:dyDescent="0.25">
      <c r="F221" s="28"/>
      <c r="I221" s="28"/>
    </row>
    <row r="222" spans="3:9" x14ac:dyDescent="0.25">
      <c r="F222" s="28"/>
      <c r="I222" s="28"/>
    </row>
    <row r="223" spans="3:9" x14ac:dyDescent="0.25">
      <c r="F223" s="28"/>
      <c r="I223" s="28"/>
    </row>
    <row r="224" spans="3:9" x14ac:dyDescent="0.25">
      <c r="F224" s="28"/>
      <c r="I224" s="28"/>
    </row>
    <row r="225" spans="6:9" x14ac:dyDescent="0.25">
      <c r="F225" s="28"/>
      <c r="I225" s="28"/>
    </row>
    <row r="226" spans="6:9" x14ac:dyDescent="0.25">
      <c r="F226" s="28"/>
      <c r="I226" s="28"/>
    </row>
    <row r="227" spans="6:9" x14ac:dyDescent="0.25">
      <c r="F227" s="28"/>
      <c r="I227" s="28"/>
    </row>
    <row r="228" spans="6:9" x14ac:dyDescent="0.25">
      <c r="F228" s="28"/>
      <c r="I228" s="28"/>
    </row>
    <row r="229" spans="6:9" x14ac:dyDescent="0.25">
      <c r="F229" s="28"/>
      <c r="I229" s="28"/>
    </row>
    <row r="230" spans="6:9" x14ac:dyDescent="0.25">
      <c r="F230" s="28"/>
      <c r="I230" s="28"/>
    </row>
    <row r="231" spans="6:9" x14ac:dyDescent="0.25">
      <c r="F231" s="28"/>
      <c r="I231" s="28"/>
    </row>
    <row r="232" spans="6:9" x14ac:dyDescent="0.25">
      <c r="F232" s="28"/>
      <c r="I232" s="28"/>
    </row>
    <row r="233" spans="6:9" x14ac:dyDescent="0.25">
      <c r="F233" s="28"/>
      <c r="I233" s="28"/>
    </row>
    <row r="234" spans="6:9" x14ac:dyDescent="0.25">
      <c r="F234" s="28"/>
      <c r="I234" s="28"/>
    </row>
    <row r="235" spans="6:9" x14ac:dyDescent="0.25">
      <c r="F235" s="28"/>
      <c r="I235" s="28"/>
    </row>
    <row r="236" spans="6:9" x14ac:dyDescent="0.25">
      <c r="F236" s="28"/>
      <c r="I236" s="28"/>
    </row>
    <row r="237" spans="6:9" x14ac:dyDescent="0.25">
      <c r="F237" s="28"/>
      <c r="I237" s="28"/>
    </row>
    <row r="238" spans="6:9" x14ac:dyDescent="0.25">
      <c r="F238" s="28"/>
      <c r="I238" s="28"/>
    </row>
    <row r="239" spans="6:9" x14ac:dyDescent="0.25">
      <c r="F239" s="28"/>
      <c r="I239" s="28"/>
    </row>
    <row r="240" spans="6:9" x14ac:dyDescent="0.25">
      <c r="F240" s="28"/>
      <c r="I240" s="28"/>
    </row>
    <row r="241" spans="6:9" x14ac:dyDescent="0.25">
      <c r="F241" s="28"/>
      <c r="I241" s="28"/>
    </row>
    <row r="242" spans="6:9" x14ac:dyDescent="0.25">
      <c r="F242" s="28"/>
      <c r="I242" s="28"/>
    </row>
    <row r="243" spans="6:9" x14ac:dyDescent="0.25">
      <c r="F243" s="28"/>
      <c r="I243" s="28"/>
    </row>
    <row r="244" spans="6:9" x14ac:dyDescent="0.25">
      <c r="F244" s="28"/>
      <c r="I244" s="28"/>
    </row>
    <row r="245" spans="6:9" x14ac:dyDescent="0.25">
      <c r="F245" s="28"/>
      <c r="I245" s="28"/>
    </row>
    <row r="246" spans="6:9" x14ac:dyDescent="0.25">
      <c r="F246" s="28"/>
      <c r="I246" s="28"/>
    </row>
    <row r="247" spans="6:9" x14ac:dyDescent="0.25">
      <c r="F247" s="28"/>
      <c r="I247" s="28"/>
    </row>
    <row r="248" spans="6:9" x14ac:dyDescent="0.25">
      <c r="F248" s="28"/>
      <c r="I248" s="28"/>
    </row>
    <row r="249" spans="6:9" x14ac:dyDescent="0.25">
      <c r="F249" s="28"/>
      <c r="I249" s="28"/>
    </row>
    <row r="250" spans="6:9" x14ac:dyDescent="0.25">
      <c r="F250" s="28"/>
      <c r="I250" s="28"/>
    </row>
    <row r="251" spans="6:9" x14ac:dyDescent="0.25">
      <c r="F251" s="28"/>
      <c r="I251" s="28"/>
    </row>
    <row r="252" spans="6:9" x14ac:dyDescent="0.25">
      <c r="F252" s="28"/>
      <c r="I252" s="28"/>
    </row>
    <row r="253" spans="6:9" x14ac:dyDescent="0.25">
      <c r="F253" s="28"/>
      <c r="I253" s="28"/>
    </row>
    <row r="254" spans="6:9" x14ac:dyDescent="0.25">
      <c r="F254" s="28"/>
      <c r="I254" s="28"/>
    </row>
    <row r="255" spans="6:9" x14ac:dyDescent="0.25">
      <c r="F255" s="28"/>
      <c r="I255" s="28"/>
    </row>
    <row r="256" spans="6:9" x14ac:dyDescent="0.25">
      <c r="F256" s="28"/>
      <c r="I256" s="28"/>
    </row>
    <row r="257" spans="6:9" x14ac:dyDescent="0.25">
      <c r="F257" s="28"/>
      <c r="I257" s="28"/>
    </row>
    <row r="258" spans="6:9" x14ac:dyDescent="0.25">
      <c r="F258" s="28"/>
      <c r="I258" s="28"/>
    </row>
    <row r="259" spans="6:9" x14ac:dyDescent="0.25">
      <c r="F259" s="28"/>
      <c r="I259" s="28"/>
    </row>
    <row r="260" spans="6:9" x14ac:dyDescent="0.25">
      <c r="F260" s="28"/>
      <c r="I260" s="28"/>
    </row>
    <row r="261" spans="6:9" x14ac:dyDescent="0.25">
      <c r="F261" s="28"/>
      <c r="I261" s="28"/>
    </row>
    <row r="262" spans="6:9" x14ac:dyDescent="0.25">
      <c r="F262" s="28"/>
      <c r="I262" s="28"/>
    </row>
    <row r="263" spans="6:9" x14ac:dyDescent="0.25">
      <c r="F263" s="28"/>
      <c r="I263" s="28"/>
    </row>
    <row r="264" spans="6:9" x14ac:dyDescent="0.25">
      <c r="F264" s="28"/>
      <c r="I264" s="28"/>
    </row>
    <row r="265" spans="6:9" x14ac:dyDescent="0.25">
      <c r="F265" s="28"/>
      <c r="I265" s="28"/>
    </row>
    <row r="266" spans="6:9" x14ac:dyDescent="0.25">
      <c r="F266" s="28"/>
      <c r="I266" s="28"/>
    </row>
    <row r="267" spans="6:9" x14ac:dyDescent="0.25">
      <c r="F267" s="28"/>
      <c r="I267" s="28"/>
    </row>
    <row r="268" spans="6:9" x14ac:dyDescent="0.25">
      <c r="F268" s="28"/>
      <c r="I268" s="28"/>
    </row>
    <row r="269" spans="6:9" x14ac:dyDescent="0.25">
      <c r="F269" s="28"/>
      <c r="I269" s="28"/>
    </row>
    <row r="270" spans="6:9" x14ac:dyDescent="0.25">
      <c r="F270" s="28"/>
      <c r="I270" s="28"/>
    </row>
    <row r="271" spans="6:9" x14ac:dyDescent="0.25">
      <c r="F271" s="28"/>
      <c r="I271" s="28"/>
    </row>
    <row r="272" spans="6:9" x14ac:dyDescent="0.25">
      <c r="F272" s="28"/>
      <c r="I272" s="28"/>
    </row>
    <row r="273" spans="6:9" x14ac:dyDescent="0.25">
      <c r="F273" s="28"/>
      <c r="I273" s="28"/>
    </row>
    <row r="274" spans="6:9" x14ac:dyDescent="0.25">
      <c r="F274" s="28"/>
      <c r="I274" s="28"/>
    </row>
    <row r="275" spans="6:9" x14ac:dyDescent="0.25">
      <c r="F275" s="28"/>
      <c r="I275" s="28"/>
    </row>
    <row r="276" spans="6:9" x14ac:dyDescent="0.25">
      <c r="F276" s="28"/>
      <c r="I276" s="28"/>
    </row>
    <row r="277" spans="6:9" x14ac:dyDescent="0.25">
      <c r="F277" s="28"/>
      <c r="I277" s="28"/>
    </row>
    <row r="278" spans="6:9" x14ac:dyDescent="0.25">
      <c r="F278" s="28"/>
      <c r="I278" s="28"/>
    </row>
    <row r="279" spans="6:9" x14ac:dyDescent="0.25">
      <c r="F279" s="28"/>
      <c r="I279" s="28"/>
    </row>
    <row r="280" spans="6:9" x14ac:dyDescent="0.25">
      <c r="F280" s="28"/>
      <c r="I280" s="28"/>
    </row>
    <row r="281" spans="6:9" x14ac:dyDescent="0.25">
      <c r="F281" s="28"/>
      <c r="I281" s="28"/>
    </row>
    <row r="282" spans="6:9" x14ac:dyDescent="0.25">
      <c r="F282" s="28"/>
      <c r="I282" s="28"/>
    </row>
    <row r="283" spans="6:9" x14ac:dyDescent="0.25">
      <c r="F283" s="28"/>
      <c r="I283" s="28"/>
    </row>
    <row r="284" spans="6:9" x14ac:dyDescent="0.25">
      <c r="F284" s="28"/>
      <c r="I284" s="28"/>
    </row>
    <row r="285" spans="6:9" x14ac:dyDescent="0.25">
      <c r="F285" s="28"/>
      <c r="I285" s="28"/>
    </row>
    <row r="286" spans="6:9" x14ac:dyDescent="0.25">
      <c r="F286" s="28"/>
      <c r="I286" s="28"/>
    </row>
    <row r="287" spans="6:9" x14ac:dyDescent="0.25">
      <c r="F287" s="28"/>
      <c r="I287" s="28"/>
    </row>
    <row r="288" spans="6:9" x14ac:dyDescent="0.25">
      <c r="F288" s="28"/>
      <c r="I288" s="28"/>
    </row>
    <row r="289" spans="6:9" x14ac:dyDescent="0.25">
      <c r="F289" s="28"/>
      <c r="I289" s="28"/>
    </row>
    <row r="290" spans="6:9" x14ac:dyDescent="0.25">
      <c r="F290" s="28"/>
      <c r="I290" s="28"/>
    </row>
    <row r="291" spans="6:9" x14ac:dyDescent="0.25">
      <c r="F291" s="28"/>
      <c r="I291" s="28"/>
    </row>
    <row r="292" spans="6:9" x14ac:dyDescent="0.25">
      <c r="F292" s="28"/>
      <c r="I292" s="28"/>
    </row>
    <row r="293" spans="6:9" x14ac:dyDescent="0.25">
      <c r="F293" s="28"/>
      <c r="I293" s="28"/>
    </row>
    <row r="294" spans="6:9" x14ac:dyDescent="0.25">
      <c r="F294" s="28"/>
      <c r="I294" s="28"/>
    </row>
    <row r="295" spans="6:9" x14ac:dyDescent="0.25">
      <c r="F295" s="28"/>
      <c r="I295" s="28"/>
    </row>
    <row r="296" spans="6:9" x14ac:dyDescent="0.25">
      <c r="F296" s="28"/>
      <c r="I296" s="28"/>
    </row>
    <row r="297" spans="6:9" x14ac:dyDescent="0.25">
      <c r="F297" s="28"/>
      <c r="I297" s="28"/>
    </row>
    <row r="298" spans="6:9" x14ac:dyDescent="0.25">
      <c r="F298" s="28"/>
      <c r="I298" s="28"/>
    </row>
    <row r="299" spans="6:9" x14ac:dyDescent="0.25">
      <c r="F299" s="28"/>
      <c r="I299" s="28"/>
    </row>
    <row r="300" spans="6:9" x14ac:dyDescent="0.25">
      <c r="F300" s="28"/>
      <c r="I300" s="28"/>
    </row>
    <row r="301" spans="6:9" x14ac:dyDescent="0.25">
      <c r="F301" s="28"/>
      <c r="I301" s="28"/>
    </row>
    <row r="302" spans="6:9" x14ac:dyDescent="0.25">
      <c r="F302" s="28"/>
      <c r="I302" s="28"/>
    </row>
    <row r="303" spans="6:9" x14ac:dyDescent="0.25">
      <c r="F303" s="28"/>
      <c r="I303" s="28"/>
    </row>
    <row r="304" spans="6:9" x14ac:dyDescent="0.25">
      <c r="F304" s="28"/>
      <c r="I304" s="28"/>
    </row>
    <row r="305" spans="6:9" x14ac:dyDescent="0.25">
      <c r="F305" s="28"/>
      <c r="I305" s="28"/>
    </row>
    <row r="306" spans="6:9" x14ac:dyDescent="0.25">
      <c r="F306" s="28"/>
      <c r="I306" s="28"/>
    </row>
    <row r="307" spans="6:9" x14ac:dyDescent="0.25">
      <c r="F307" s="28"/>
      <c r="I307" s="28"/>
    </row>
    <row r="308" spans="6:9" x14ac:dyDescent="0.25">
      <c r="F308" s="28"/>
      <c r="I308" s="28"/>
    </row>
    <row r="309" spans="6:9" x14ac:dyDescent="0.25">
      <c r="F309" s="28"/>
      <c r="I309" s="28"/>
    </row>
    <row r="310" spans="6:9" x14ac:dyDescent="0.25">
      <c r="F310" s="28"/>
      <c r="I310" s="28"/>
    </row>
    <row r="311" spans="6:9" x14ac:dyDescent="0.25">
      <c r="F311" s="28"/>
      <c r="I311" s="28"/>
    </row>
    <row r="312" spans="6:9" x14ac:dyDescent="0.25">
      <c r="F312" s="28"/>
      <c r="I312" s="28"/>
    </row>
    <row r="313" spans="6:9" x14ac:dyDescent="0.25">
      <c r="F313" s="28"/>
      <c r="I313" s="28"/>
    </row>
    <row r="314" spans="6:9" x14ac:dyDescent="0.25">
      <c r="F314" s="28"/>
      <c r="I314" s="28"/>
    </row>
    <row r="315" spans="6:9" x14ac:dyDescent="0.25">
      <c r="F315" s="28"/>
      <c r="I315" s="28"/>
    </row>
    <row r="316" spans="6:9" x14ac:dyDescent="0.25">
      <c r="F316" s="28"/>
      <c r="I316" s="28"/>
    </row>
    <row r="317" spans="6:9" x14ac:dyDescent="0.25">
      <c r="F317" s="28"/>
      <c r="I317" s="28"/>
    </row>
    <row r="318" spans="6:9" x14ac:dyDescent="0.25">
      <c r="F318" s="28"/>
      <c r="I318" s="28"/>
    </row>
    <row r="319" spans="6:9" x14ac:dyDescent="0.25">
      <c r="F319" s="28"/>
      <c r="I319" s="28"/>
    </row>
    <row r="320" spans="6:9" x14ac:dyDescent="0.25">
      <c r="F320" s="28"/>
      <c r="I320" s="28"/>
    </row>
    <row r="321" spans="6:9" x14ac:dyDescent="0.25">
      <c r="F321" s="28"/>
      <c r="I321" s="28"/>
    </row>
    <row r="322" spans="6:9" x14ac:dyDescent="0.25">
      <c r="F322" s="28"/>
      <c r="I322" s="28"/>
    </row>
    <row r="323" spans="6:9" x14ac:dyDescent="0.25">
      <c r="F323" s="28"/>
      <c r="I323" s="28"/>
    </row>
    <row r="324" spans="6:9" x14ac:dyDescent="0.25">
      <c r="F324" s="28"/>
      <c r="I324" s="28"/>
    </row>
    <row r="325" spans="6:9" x14ac:dyDescent="0.25">
      <c r="F325" s="28"/>
      <c r="I325" s="28"/>
    </row>
    <row r="326" spans="6:9" x14ac:dyDescent="0.25">
      <c r="F326" s="28"/>
      <c r="I326" s="28"/>
    </row>
    <row r="327" spans="6:9" x14ac:dyDescent="0.25">
      <c r="F327" s="28"/>
      <c r="I327" s="28"/>
    </row>
    <row r="328" spans="6:9" x14ac:dyDescent="0.25">
      <c r="F328" s="28"/>
      <c r="I328" s="28"/>
    </row>
    <row r="329" spans="6:9" x14ac:dyDescent="0.25">
      <c r="F329" s="28"/>
      <c r="I329" s="28"/>
    </row>
    <row r="330" spans="6:9" x14ac:dyDescent="0.25">
      <c r="F330" s="28"/>
      <c r="I330" s="28"/>
    </row>
    <row r="331" spans="6:9" x14ac:dyDescent="0.25">
      <c r="F331" s="28"/>
      <c r="I331" s="28"/>
    </row>
    <row r="332" spans="6:9" x14ac:dyDescent="0.25">
      <c r="F332" s="28"/>
      <c r="I332" s="28"/>
    </row>
    <row r="333" spans="6:9" x14ac:dyDescent="0.25">
      <c r="F333" s="28"/>
      <c r="I333" s="28"/>
    </row>
    <row r="334" spans="6:9" x14ac:dyDescent="0.25">
      <c r="F334" s="28"/>
      <c r="I334" s="28"/>
    </row>
    <row r="335" spans="6:9" x14ac:dyDescent="0.25">
      <c r="F335" s="28"/>
      <c r="I335" s="28"/>
    </row>
    <row r="336" spans="6:9" x14ac:dyDescent="0.25">
      <c r="F336" s="28"/>
      <c r="I336" s="28"/>
    </row>
    <row r="337" spans="6:9" x14ac:dyDescent="0.25">
      <c r="F337" s="28"/>
      <c r="I337" s="28"/>
    </row>
    <row r="338" spans="6:9" x14ac:dyDescent="0.25">
      <c r="F338" s="28"/>
      <c r="I338" s="28"/>
    </row>
    <row r="339" spans="6:9" x14ac:dyDescent="0.25">
      <c r="F339" s="28"/>
      <c r="I339" s="28"/>
    </row>
    <row r="340" spans="6:9" x14ac:dyDescent="0.25">
      <c r="F340" s="28"/>
      <c r="I340" s="28"/>
    </row>
    <row r="341" spans="6:9" x14ac:dyDescent="0.25">
      <c r="F341" s="28"/>
      <c r="I341" s="28"/>
    </row>
    <row r="342" spans="6:9" x14ac:dyDescent="0.25">
      <c r="F342" s="28"/>
      <c r="I342" s="28"/>
    </row>
    <row r="343" spans="6:9" x14ac:dyDescent="0.25">
      <c r="F343" s="28"/>
      <c r="I343" s="28"/>
    </row>
    <row r="344" spans="6:9" x14ac:dyDescent="0.25">
      <c r="F344" s="28"/>
      <c r="I344" s="28"/>
    </row>
    <row r="345" spans="6:9" x14ac:dyDescent="0.25">
      <c r="F345" s="28"/>
      <c r="I345" s="28"/>
    </row>
    <row r="346" spans="6:9" x14ac:dyDescent="0.25">
      <c r="F346" s="28"/>
      <c r="I346" s="28"/>
    </row>
    <row r="347" spans="6:9" x14ac:dyDescent="0.25">
      <c r="F347" s="28"/>
      <c r="I347" s="28"/>
    </row>
    <row r="348" spans="6:9" x14ac:dyDescent="0.25">
      <c r="F348" s="28"/>
      <c r="I348" s="28"/>
    </row>
    <row r="349" spans="6:9" x14ac:dyDescent="0.25">
      <c r="F349" s="28"/>
      <c r="I349" s="28"/>
    </row>
    <row r="350" spans="6:9" x14ac:dyDescent="0.25">
      <c r="F350" s="28"/>
      <c r="I350" s="28"/>
    </row>
    <row r="351" spans="6:9" x14ac:dyDescent="0.25">
      <c r="F351" s="28"/>
      <c r="I351" s="28"/>
    </row>
    <row r="352" spans="6:9" x14ac:dyDescent="0.25">
      <c r="F352" s="28"/>
      <c r="I352" s="28"/>
    </row>
    <row r="353" spans="6:9" x14ac:dyDescent="0.25">
      <c r="F353" s="28"/>
      <c r="I353" s="28"/>
    </row>
    <row r="354" spans="6:9" x14ac:dyDescent="0.25">
      <c r="F354" s="28"/>
      <c r="I354" s="28"/>
    </row>
    <row r="355" spans="6:9" x14ac:dyDescent="0.25">
      <c r="F355" s="28"/>
      <c r="I355" s="28"/>
    </row>
    <row r="356" spans="6:9" x14ac:dyDescent="0.25">
      <c r="F356" s="28"/>
      <c r="I356" s="28"/>
    </row>
    <row r="357" spans="6:9" x14ac:dyDescent="0.25">
      <c r="F357" s="28"/>
      <c r="I357" s="28"/>
    </row>
    <row r="358" spans="6:9" x14ac:dyDescent="0.25">
      <c r="F358" s="28"/>
      <c r="I358" s="28"/>
    </row>
    <row r="359" spans="6:9" x14ac:dyDescent="0.25">
      <c r="F359" s="28"/>
      <c r="I359" s="28"/>
    </row>
    <row r="360" spans="6:9" x14ac:dyDescent="0.25">
      <c r="F360" s="28"/>
      <c r="I360" s="28"/>
    </row>
    <row r="361" spans="6:9" x14ac:dyDescent="0.25">
      <c r="F361" s="28"/>
      <c r="I361" s="28"/>
    </row>
    <row r="362" spans="6:9" x14ac:dyDescent="0.25">
      <c r="F362" s="28"/>
      <c r="I362" s="28"/>
    </row>
    <row r="363" spans="6:9" x14ac:dyDescent="0.25">
      <c r="F363" s="28"/>
      <c r="I363" s="28"/>
    </row>
    <row r="364" spans="6:9" x14ac:dyDescent="0.25">
      <c r="F364" s="28"/>
      <c r="I364" s="28"/>
    </row>
    <row r="365" spans="6:9" x14ac:dyDescent="0.25">
      <c r="F365" s="28"/>
      <c r="I365" s="28"/>
    </row>
    <row r="366" spans="6:9" x14ac:dyDescent="0.25">
      <c r="F366" s="28"/>
      <c r="I366" s="28"/>
    </row>
    <row r="367" spans="6:9" x14ac:dyDescent="0.25">
      <c r="F367" s="28"/>
      <c r="I367" s="28"/>
    </row>
    <row r="368" spans="6:9" x14ac:dyDescent="0.25">
      <c r="F368" s="28"/>
      <c r="I368" s="28"/>
    </row>
    <row r="369" spans="6:9" x14ac:dyDescent="0.25">
      <c r="F369" s="28"/>
      <c r="I369" s="28"/>
    </row>
    <row r="370" spans="6:9" x14ac:dyDescent="0.25">
      <c r="F370" s="28"/>
      <c r="I370" s="28"/>
    </row>
    <row r="371" spans="6:9" x14ac:dyDescent="0.25">
      <c r="F371" s="28"/>
      <c r="I371" s="28"/>
    </row>
    <row r="372" spans="6:9" x14ac:dyDescent="0.25">
      <c r="F372" s="28"/>
      <c r="I372" s="28"/>
    </row>
    <row r="373" spans="6:9" x14ac:dyDescent="0.25">
      <c r="F373" s="28"/>
      <c r="I373" s="28"/>
    </row>
    <row r="374" spans="6:9" x14ac:dyDescent="0.25">
      <c r="F374" s="28"/>
      <c r="I374" s="28"/>
    </row>
    <row r="375" spans="6:9" x14ac:dyDescent="0.25">
      <c r="F375" s="28"/>
      <c r="I375" s="28"/>
    </row>
    <row r="376" spans="6:9" x14ac:dyDescent="0.25">
      <c r="F376" s="28"/>
      <c r="I376" s="28"/>
    </row>
    <row r="377" spans="6:9" x14ac:dyDescent="0.25">
      <c r="F377" s="28"/>
      <c r="I377" s="28"/>
    </row>
    <row r="378" spans="6:9" x14ac:dyDescent="0.25">
      <c r="F378" s="28"/>
      <c r="I378" s="28"/>
    </row>
    <row r="379" spans="6:9" x14ac:dyDescent="0.25">
      <c r="F379" s="28"/>
      <c r="I379" s="28"/>
    </row>
    <row r="380" spans="6:9" x14ac:dyDescent="0.25">
      <c r="F380" s="28"/>
      <c r="I380" s="28"/>
    </row>
    <row r="381" spans="6:9" x14ac:dyDescent="0.25">
      <c r="F381" s="28"/>
      <c r="I381" s="28"/>
    </row>
    <row r="382" spans="6:9" x14ac:dyDescent="0.25">
      <c r="F382" s="28"/>
      <c r="I382" s="28"/>
    </row>
    <row r="383" spans="6:9" x14ac:dyDescent="0.25">
      <c r="F383" s="28"/>
      <c r="I383" s="28"/>
    </row>
    <row r="384" spans="6:9" x14ac:dyDescent="0.25">
      <c r="F384" s="28"/>
      <c r="I384" s="28"/>
    </row>
    <row r="385" spans="6:9" x14ac:dyDescent="0.25">
      <c r="F385" s="28"/>
      <c r="I385" s="28"/>
    </row>
    <row r="386" spans="6:9" x14ac:dyDescent="0.25">
      <c r="F386" s="28"/>
      <c r="I386" s="28"/>
    </row>
    <row r="387" spans="6:9" x14ac:dyDescent="0.25">
      <c r="F387" s="28"/>
      <c r="I387" s="28"/>
    </row>
    <row r="388" spans="6:9" x14ac:dyDescent="0.25">
      <c r="F388" s="28"/>
      <c r="I388" s="28"/>
    </row>
    <row r="389" spans="6:9" x14ac:dyDescent="0.25">
      <c r="F389" s="28"/>
      <c r="I389" s="28"/>
    </row>
    <row r="390" spans="6:9" x14ac:dyDescent="0.25">
      <c r="F390" s="28"/>
      <c r="I390" s="28"/>
    </row>
    <row r="391" spans="6:9" x14ac:dyDescent="0.25">
      <c r="F391" s="28"/>
      <c r="I391" s="28"/>
    </row>
    <row r="392" spans="6:9" x14ac:dyDescent="0.25">
      <c r="F392" s="28"/>
      <c r="I392" s="28"/>
    </row>
    <row r="393" spans="6:9" x14ac:dyDescent="0.25">
      <c r="F393" s="28"/>
      <c r="I393" s="28"/>
    </row>
    <row r="394" spans="6:9" x14ac:dyDescent="0.25">
      <c r="F394" s="28"/>
      <c r="I394" s="28"/>
    </row>
    <row r="395" spans="6:9" x14ac:dyDescent="0.25">
      <c r="F395" s="28"/>
      <c r="I395" s="28"/>
    </row>
    <row r="396" spans="6:9" x14ac:dyDescent="0.25">
      <c r="F396" s="28"/>
      <c r="I396" s="28"/>
    </row>
    <row r="397" spans="6:9" x14ac:dyDescent="0.25">
      <c r="F397" s="28"/>
      <c r="I397" s="28"/>
    </row>
    <row r="398" spans="6:9" x14ac:dyDescent="0.25">
      <c r="F398" s="28"/>
      <c r="I398" s="28"/>
    </row>
    <row r="399" spans="6:9" x14ac:dyDescent="0.25">
      <c r="F399" s="28"/>
      <c r="I399" s="28"/>
    </row>
    <row r="400" spans="6:9" x14ac:dyDescent="0.25">
      <c r="F400" s="28"/>
      <c r="I400" s="28"/>
    </row>
    <row r="401" spans="6:9" x14ac:dyDescent="0.25">
      <c r="F401" s="28"/>
      <c r="I401" s="28"/>
    </row>
    <row r="402" spans="6:9" x14ac:dyDescent="0.25">
      <c r="F402" s="28"/>
      <c r="I402" s="28"/>
    </row>
    <row r="403" spans="6:9" x14ac:dyDescent="0.25">
      <c r="F403" s="28"/>
      <c r="I403" s="28"/>
    </row>
    <row r="404" spans="6:9" x14ac:dyDescent="0.25">
      <c r="F404" s="28"/>
      <c r="I404" s="28"/>
    </row>
    <row r="405" spans="6:9" x14ac:dyDescent="0.25">
      <c r="F405" s="28"/>
      <c r="I405" s="28"/>
    </row>
    <row r="406" spans="6:9" x14ac:dyDescent="0.25">
      <c r="F406" s="28"/>
      <c r="I406" s="28"/>
    </row>
    <row r="407" spans="6:9" x14ac:dyDescent="0.25">
      <c r="F407" s="28"/>
      <c r="I407" s="28"/>
    </row>
    <row r="408" spans="6:9" x14ac:dyDescent="0.25">
      <c r="F408" s="28"/>
      <c r="I408" s="28"/>
    </row>
    <row r="409" spans="6:9" x14ac:dyDescent="0.25">
      <c r="F409" s="28"/>
      <c r="I409" s="28"/>
    </row>
    <row r="410" spans="6:9" x14ac:dyDescent="0.25">
      <c r="F410" s="28"/>
      <c r="I410" s="28"/>
    </row>
    <row r="411" spans="6:9" x14ac:dyDescent="0.25">
      <c r="F411" s="28"/>
      <c r="I411" s="28"/>
    </row>
    <row r="412" spans="6:9" x14ac:dyDescent="0.25">
      <c r="F412" s="28"/>
      <c r="I412" s="28"/>
    </row>
    <row r="413" spans="6:9" x14ac:dyDescent="0.25">
      <c r="F413" s="28"/>
      <c r="I413" s="28"/>
    </row>
    <row r="414" spans="6:9" x14ac:dyDescent="0.25">
      <c r="F414" s="28"/>
      <c r="I414" s="28"/>
    </row>
    <row r="415" spans="6:9" x14ac:dyDescent="0.25">
      <c r="F415" s="28"/>
      <c r="I415" s="28"/>
    </row>
    <row r="416" spans="6:9" x14ac:dyDescent="0.25">
      <c r="F416" s="28"/>
      <c r="I416" s="28"/>
    </row>
    <row r="417" spans="6:9" x14ac:dyDescent="0.25">
      <c r="F417" s="28"/>
      <c r="I417" s="28"/>
    </row>
    <row r="418" spans="6:9" x14ac:dyDescent="0.25">
      <c r="F418" s="28"/>
      <c r="I418" s="28"/>
    </row>
    <row r="419" spans="6:9" x14ac:dyDescent="0.25">
      <c r="F419" s="28"/>
      <c r="I419" s="28"/>
    </row>
    <row r="420" spans="6:9" x14ac:dyDescent="0.25">
      <c r="F420" s="28"/>
      <c r="I420" s="28"/>
    </row>
    <row r="421" spans="6:9" x14ac:dyDescent="0.25">
      <c r="F421" s="28"/>
      <c r="I421" s="28"/>
    </row>
    <row r="422" spans="6:9" x14ac:dyDescent="0.25">
      <c r="F422" s="28"/>
      <c r="I422" s="28"/>
    </row>
    <row r="423" spans="6:9" x14ac:dyDescent="0.25">
      <c r="F423" s="28"/>
      <c r="I423" s="28"/>
    </row>
    <row r="424" spans="6:9" x14ac:dyDescent="0.25">
      <c r="F424" s="28"/>
      <c r="I424" s="28"/>
    </row>
    <row r="425" spans="6:9" x14ac:dyDescent="0.25">
      <c r="F425" s="28"/>
      <c r="I425" s="28"/>
    </row>
    <row r="426" spans="6:9" x14ac:dyDescent="0.25">
      <c r="F426" s="28"/>
      <c r="I426" s="28"/>
    </row>
    <row r="427" spans="6:9" x14ac:dyDescent="0.25">
      <c r="F427" s="28"/>
      <c r="I427" s="28"/>
    </row>
    <row r="428" spans="6:9" x14ac:dyDescent="0.25">
      <c r="F428" s="28"/>
      <c r="I428" s="28"/>
    </row>
    <row r="429" spans="6:9" x14ac:dyDescent="0.25">
      <c r="F429" s="28"/>
      <c r="I429" s="28"/>
    </row>
    <row r="430" spans="6:9" x14ac:dyDescent="0.25">
      <c r="F430" s="28"/>
      <c r="I430" s="28"/>
    </row>
    <row r="431" spans="6:9" x14ac:dyDescent="0.25">
      <c r="F431" s="28"/>
      <c r="I431" s="28"/>
    </row>
    <row r="432" spans="6:9" x14ac:dyDescent="0.25">
      <c r="F432" s="28"/>
      <c r="I432" s="28"/>
    </row>
    <row r="433" spans="6:9" x14ac:dyDescent="0.25">
      <c r="F433" s="28"/>
      <c r="I433" s="28"/>
    </row>
    <row r="434" spans="6:9" x14ac:dyDescent="0.25">
      <c r="F434" s="28"/>
      <c r="I434" s="28"/>
    </row>
    <row r="435" spans="6:9" x14ac:dyDescent="0.25">
      <c r="F435" s="28"/>
      <c r="I435" s="28"/>
    </row>
    <row r="436" spans="6:9" x14ac:dyDescent="0.25">
      <c r="F436" s="28"/>
      <c r="I436" s="28"/>
    </row>
    <row r="437" spans="6:9" x14ac:dyDescent="0.25">
      <c r="F437" s="28"/>
      <c r="I437" s="28"/>
    </row>
    <row r="438" spans="6:9" x14ac:dyDescent="0.25">
      <c r="F438" s="28"/>
      <c r="I438" s="28"/>
    </row>
    <row r="439" spans="6:9" x14ac:dyDescent="0.25">
      <c r="F439" s="28"/>
      <c r="I439" s="28"/>
    </row>
    <row r="440" spans="6:9" x14ac:dyDescent="0.25">
      <c r="F440" s="28"/>
      <c r="I440" s="28"/>
    </row>
    <row r="441" spans="6:9" x14ac:dyDescent="0.25">
      <c r="F441" s="28"/>
      <c r="I441" s="28"/>
    </row>
    <row r="442" spans="6:9" x14ac:dyDescent="0.25">
      <c r="F442" s="28"/>
      <c r="I442" s="28"/>
    </row>
    <row r="443" spans="6:9" x14ac:dyDescent="0.25">
      <c r="F443" s="28"/>
      <c r="I443" s="28"/>
    </row>
    <row r="444" spans="6:9" x14ac:dyDescent="0.25">
      <c r="F444" s="28"/>
      <c r="I444" s="28"/>
    </row>
    <row r="445" spans="6:9" x14ac:dyDescent="0.25">
      <c r="F445" s="28"/>
      <c r="I445" s="28"/>
    </row>
    <row r="446" spans="6:9" x14ac:dyDescent="0.25">
      <c r="F446" s="28"/>
      <c r="I446" s="28"/>
    </row>
    <row r="447" spans="6:9" x14ac:dyDescent="0.25">
      <c r="F447" s="28"/>
      <c r="I447" s="28"/>
    </row>
    <row r="448" spans="6:9" x14ac:dyDescent="0.25">
      <c r="F448" s="28"/>
      <c r="I448" s="28"/>
    </row>
    <row r="449" spans="6:9" x14ac:dyDescent="0.25">
      <c r="F449" s="28"/>
      <c r="I449" s="28"/>
    </row>
    <row r="450" spans="6:9" x14ac:dyDescent="0.25">
      <c r="F450" s="28"/>
      <c r="I450" s="28"/>
    </row>
    <row r="451" spans="6:9" x14ac:dyDescent="0.25">
      <c r="F451" s="28"/>
      <c r="I451" s="28"/>
    </row>
    <row r="452" spans="6:9" x14ac:dyDescent="0.25">
      <c r="F452" s="28"/>
      <c r="I452" s="28"/>
    </row>
    <row r="453" spans="6:9" x14ac:dyDescent="0.25">
      <c r="F453" s="28"/>
      <c r="I453" s="28"/>
    </row>
    <row r="454" spans="6:9" x14ac:dyDescent="0.25">
      <c r="F454" s="28"/>
      <c r="I454" s="28"/>
    </row>
    <row r="455" spans="6:9" x14ac:dyDescent="0.25">
      <c r="F455" s="28"/>
      <c r="I455" s="28"/>
    </row>
    <row r="456" spans="6:9" x14ac:dyDescent="0.25">
      <c r="F456" s="28"/>
      <c r="I456" s="28"/>
    </row>
    <row r="457" spans="6:9" x14ac:dyDescent="0.25">
      <c r="F457" s="28"/>
      <c r="I457" s="28"/>
    </row>
    <row r="458" spans="6:9" x14ac:dyDescent="0.25">
      <c r="F458" s="28"/>
      <c r="I458" s="28"/>
    </row>
    <row r="459" spans="6:9" x14ac:dyDescent="0.25">
      <c r="F459" s="28"/>
      <c r="I459" s="28"/>
    </row>
    <row r="460" spans="6:9" x14ac:dyDescent="0.25">
      <c r="F460" s="28"/>
      <c r="I460" s="28"/>
    </row>
    <row r="461" spans="6:9" x14ac:dyDescent="0.25">
      <c r="F461" s="28"/>
      <c r="I461" s="28"/>
    </row>
    <row r="462" spans="6:9" x14ac:dyDescent="0.25">
      <c r="F462" s="28"/>
      <c r="I462" s="28"/>
    </row>
    <row r="463" spans="6:9" x14ac:dyDescent="0.25">
      <c r="F463" s="28"/>
      <c r="I463" s="28"/>
    </row>
    <row r="464" spans="6:9" x14ac:dyDescent="0.25">
      <c r="F464" s="28"/>
      <c r="I464" s="28"/>
    </row>
    <row r="465" spans="6:9" x14ac:dyDescent="0.25">
      <c r="F465" s="28"/>
      <c r="I465" s="28"/>
    </row>
    <row r="466" spans="6:9" x14ac:dyDescent="0.25">
      <c r="F466" s="28"/>
      <c r="I466" s="28"/>
    </row>
    <row r="467" spans="6:9" x14ac:dyDescent="0.25">
      <c r="F467" s="28"/>
      <c r="I467" s="28"/>
    </row>
    <row r="468" spans="6:9" x14ac:dyDescent="0.25">
      <c r="F468" s="28"/>
      <c r="I468" s="28"/>
    </row>
    <row r="469" spans="6:9" x14ac:dyDescent="0.25">
      <c r="F469" s="28"/>
      <c r="I469" s="28"/>
    </row>
    <row r="470" spans="6:9" x14ac:dyDescent="0.25">
      <c r="F470" s="28"/>
      <c r="I470" s="28"/>
    </row>
    <row r="471" spans="6:9" x14ac:dyDescent="0.25">
      <c r="F471" s="28"/>
      <c r="I471" s="28"/>
    </row>
    <row r="472" spans="6:9" x14ac:dyDescent="0.25">
      <c r="F472" s="28"/>
      <c r="I472" s="28"/>
    </row>
    <row r="473" spans="6:9" x14ac:dyDescent="0.25">
      <c r="F473" s="28"/>
      <c r="I473" s="28"/>
    </row>
    <row r="474" spans="6:9" x14ac:dyDescent="0.25">
      <c r="F474" s="28"/>
      <c r="I474" s="28"/>
    </row>
    <row r="475" spans="6:9" x14ac:dyDescent="0.25">
      <c r="F475" s="28"/>
      <c r="I475" s="28"/>
    </row>
    <row r="476" spans="6:9" x14ac:dyDescent="0.25">
      <c r="F476" s="28"/>
      <c r="I476" s="28"/>
    </row>
    <row r="477" spans="6:9" x14ac:dyDescent="0.25">
      <c r="F477" s="28"/>
      <c r="I477" s="28"/>
    </row>
    <row r="478" spans="6:9" x14ac:dyDescent="0.25">
      <c r="F478" s="28"/>
      <c r="I478" s="28"/>
    </row>
    <row r="479" spans="6:9" x14ac:dyDescent="0.25">
      <c r="F479" s="28"/>
      <c r="I479" s="28"/>
    </row>
    <row r="480" spans="6:9" x14ac:dyDescent="0.25">
      <c r="F480" s="28"/>
      <c r="I480" s="28"/>
    </row>
    <row r="481" spans="6:9" x14ac:dyDescent="0.25">
      <c r="F481" s="28"/>
      <c r="I481" s="28"/>
    </row>
    <row r="482" spans="6:9" x14ac:dyDescent="0.25">
      <c r="F482" s="28"/>
      <c r="I482" s="28"/>
    </row>
    <row r="483" spans="6:9" x14ac:dyDescent="0.25">
      <c r="F483" s="28"/>
      <c r="I483" s="28"/>
    </row>
    <row r="484" spans="6:9" x14ac:dyDescent="0.25">
      <c r="F484" s="28"/>
      <c r="I484" s="28"/>
    </row>
    <row r="485" spans="6:9" x14ac:dyDescent="0.25">
      <c r="F485" s="28"/>
      <c r="I485" s="28"/>
    </row>
    <row r="486" spans="6:9" x14ac:dyDescent="0.25">
      <c r="F486" s="28"/>
      <c r="I486" s="28"/>
    </row>
    <row r="487" spans="6:9" x14ac:dyDescent="0.25">
      <c r="F487" s="28"/>
      <c r="I487" s="28"/>
    </row>
    <row r="488" spans="6:9" x14ac:dyDescent="0.25">
      <c r="F488" s="28"/>
      <c r="I488" s="28"/>
    </row>
    <row r="489" spans="6:9" x14ac:dyDescent="0.25">
      <c r="F489" s="28"/>
      <c r="I489" s="28"/>
    </row>
    <row r="490" spans="6:9" x14ac:dyDescent="0.25">
      <c r="F490" s="28"/>
      <c r="I490" s="28"/>
    </row>
    <row r="491" spans="6:9" x14ac:dyDescent="0.25">
      <c r="F491" s="28"/>
      <c r="I491" s="28"/>
    </row>
    <row r="492" spans="6:9" x14ac:dyDescent="0.25">
      <c r="F492" s="28"/>
      <c r="I492" s="28"/>
    </row>
    <row r="493" spans="6:9" x14ac:dyDescent="0.25">
      <c r="F493" s="28"/>
      <c r="I493" s="28"/>
    </row>
    <row r="494" spans="6:9" x14ac:dyDescent="0.25">
      <c r="F494" s="28"/>
      <c r="I494" s="28"/>
    </row>
    <row r="495" spans="6:9" x14ac:dyDescent="0.25">
      <c r="F495" s="28"/>
      <c r="I495" s="28"/>
    </row>
    <row r="496" spans="6:9" x14ac:dyDescent="0.25">
      <c r="F496" s="28"/>
      <c r="I496" s="28"/>
    </row>
    <row r="497" spans="6:9" x14ac:dyDescent="0.25">
      <c r="F497" s="28"/>
      <c r="I497" s="28"/>
    </row>
    <row r="498" spans="6:9" x14ac:dyDescent="0.25">
      <c r="F498" s="28"/>
      <c r="I498" s="28"/>
    </row>
    <row r="499" spans="6:9" x14ac:dyDescent="0.25">
      <c r="F499" s="28"/>
      <c r="I499" s="28"/>
    </row>
    <row r="500" spans="6:9" x14ac:dyDescent="0.25">
      <c r="F500" s="28"/>
      <c r="I500" s="28"/>
    </row>
    <row r="501" spans="6:9" x14ac:dyDescent="0.25">
      <c r="F501" s="28"/>
      <c r="I501" s="28"/>
    </row>
    <row r="502" spans="6:9" x14ac:dyDescent="0.25">
      <c r="F502" s="28"/>
      <c r="I502" s="28"/>
    </row>
    <row r="503" spans="6:9" x14ac:dyDescent="0.25">
      <c r="F503" s="28"/>
      <c r="I503" s="28"/>
    </row>
    <row r="504" spans="6:9" x14ac:dyDescent="0.25">
      <c r="F504" s="28"/>
      <c r="I504" s="28"/>
    </row>
    <row r="505" spans="6:9" x14ac:dyDescent="0.25">
      <c r="F505" s="28"/>
      <c r="I505" s="28"/>
    </row>
    <row r="506" spans="6:9" x14ac:dyDescent="0.25">
      <c r="F506" s="28"/>
      <c r="I506" s="28"/>
    </row>
    <row r="507" spans="6:9" x14ac:dyDescent="0.25">
      <c r="F507" s="28"/>
      <c r="I507" s="28"/>
    </row>
    <row r="508" spans="6:9" x14ac:dyDescent="0.25">
      <c r="F508" s="28"/>
      <c r="I508" s="28"/>
    </row>
    <row r="509" spans="6:9" x14ac:dyDescent="0.25">
      <c r="F509" s="28"/>
      <c r="I509" s="28"/>
    </row>
    <row r="510" spans="6:9" x14ac:dyDescent="0.25">
      <c r="F510" s="28"/>
      <c r="I510" s="28"/>
    </row>
    <row r="511" spans="6:9" x14ac:dyDescent="0.25">
      <c r="F511" s="28"/>
      <c r="I511" s="28"/>
    </row>
    <row r="512" spans="6:9" x14ac:dyDescent="0.25">
      <c r="F512" s="28"/>
      <c r="I512" s="28"/>
    </row>
    <row r="513" spans="6:9" x14ac:dyDescent="0.25">
      <c r="F513" s="28"/>
      <c r="I513" s="28"/>
    </row>
    <row r="514" spans="6:9" x14ac:dyDescent="0.25">
      <c r="F514" s="28"/>
      <c r="I514" s="28"/>
    </row>
    <row r="515" spans="6:9" x14ac:dyDescent="0.25">
      <c r="F515" s="28"/>
      <c r="I515" s="28"/>
    </row>
    <row r="516" spans="6:9" x14ac:dyDescent="0.25">
      <c r="F516" s="28"/>
      <c r="I516" s="28"/>
    </row>
    <row r="517" spans="6:9" x14ac:dyDescent="0.25">
      <c r="F517" s="28"/>
      <c r="I517" s="28"/>
    </row>
    <row r="518" spans="6:9" x14ac:dyDescent="0.25">
      <c r="F518" s="28"/>
      <c r="I518" s="28"/>
    </row>
    <row r="519" spans="6:9" x14ac:dyDescent="0.25">
      <c r="F519" s="28"/>
      <c r="I519" s="28"/>
    </row>
    <row r="520" spans="6:9" x14ac:dyDescent="0.25">
      <c r="F520" s="28"/>
      <c r="I520" s="28"/>
    </row>
    <row r="521" spans="6:9" x14ac:dyDescent="0.25">
      <c r="F521" s="28"/>
      <c r="I521" s="28"/>
    </row>
    <row r="522" spans="6:9" x14ac:dyDescent="0.25">
      <c r="F522" s="28"/>
      <c r="I522" s="28"/>
    </row>
    <row r="523" spans="6:9" x14ac:dyDescent="0.25">
      <c r="F523" s="28"/>
      <c r="I523" s="28"/>
    </row>
    <row r="524" spans="6:9" x14ac:dyDescent="0.25">
      <c r="F524" s="28"/>
      <c r="I524" s="28"/>
    </row>
    <row r="525" spans="6:9" x14ac:dyDescent="0.25">
      <c r="F525" s="28"/>
      <c r="I525" s="28"/>
    </row>
    <row r="526" spans="6:9" x14ac:dyDescent="0.25">
      <c r="F526" s="28"/>
      <c r="I526" s="28"/>
    </row>
    <row r="527" spans="6:9" x14ac:dyDescent="0.25">
      <c r="F527" s="28"/>
      <c r="I527" s="28"/>
    </row>
    <row r="528" spans="6:9" x14ac:dyDescent="0.25">
      <c r="F528" s="28"/>
      <c r="I528" s="28"/>
    </row>
    <row r="529" spans="6:9" x14ac:dyDescent="0.25">
      <c r="F529" s="28"/>
      <c r="I529" s="28"/>
    </row>
    <row r="530" spans="6:9" x14ac:dyDescent="0.25">
      <c r="F530" s="28"/>
      <c r="I530" s="28"/>
    </row>
    <row r="531" spans="6:9" x14ac:dyDescent="0.25">
      <c r="F531" s="28"/>
      <c r="I531" s="28"/>
    </row>
    <row r="532" spans="6:9" x14ac:dyDescent="0.25">
      <c r="F532" s="28"/>
      <c r="I532" s="28"/>
    </row>
    <row r="533" spans="6:9" x14ac:dyDescent="0.25">
      <c r="F533" s="28"/>
      <c r="I533" s="28"/>
    </row>
    <row r="534" spans="6:9" x14ac:dyDescent="0.25">
      <c r="F534" s="28"/>
      <c r="I534" s="28"/>
    </row>
    <row r="535" spans="6:9" x14ac:dyDescent="0.25">
      <c r="F535" s="28"/>
      <c r="I535" s="28"/>
    </row>
    <row r="536" spans="6:9" x14ac:dyDescent="0.25">
      <c r="F536" s="28"/>
      <c r="I536" s="28"/>
    </row>
    <row r="537" spans="6:9" x14ac:dyDescent="0.25">
      <c r="F537" s="28"/>
      <c r="I537" s="28"/>
    </row>
    <row r="538" spans="6:9" x14ac:dyDescent="0.25">
      <c r="F538" s="28"/>
      <c r="I538" s="28"/>
    </row>
    <row r="539" spans="6:9" x14ac:dyDescent="0.25">
      <c r="F539" s="28"/>
      <c r="I539" s="28"/>
    </row>
    <row r="540" spans="6:9" x14ac:dyDescent="0.25">
      <c r="F540" s="28"/>
      <c r="I540" s="28"/>
    </row>
    <row r="541" spans="6:9" x14ac:dyDescent="0.25">
      <c r="F541" s="28"/>
      <c r="I541" s="28"/>
    </row>
    <row r="542" spans="6:9" x14ac:dyDescent="0.25">
      <c r="F542" s="28"/>
      <c r="I542" s="28"/>
    </row>
    <row r="543" spans="6:9" x14ac:dyDescent="0.25">
      <c r="F543" s="28"/>
      <c r="I543" s="28"/>
    </row>
    <row r="544" spans="6:9" x14ac:dyDescent="0.25">
      <c r="F544" s="28"/>
      <c r="I544" s="28"/>
    </row>
    <row r="545" spans="6:9" x14ac:dyDescent="0.25">
      <c r="F545" s="28"/>
      <c r="I545" s="28"/>
    </row>
    <row r="546" spans="6:9" x14ac:dyDescent="0.25">
      <c r="F546" s="28"/>
      <c r="I546" s="28"/>
    </row>
    <row r="547" spans="6:9" x14ac:dyDescent="0.25">
      <c r="F547" s="28"/>
      <c r="I547" s="28"/>
    </row>
    <row r="548" spans="6:9" x14ac:dyDescent="0.25">
      <c r="F548" s="28"/>
      <c r="I548" s="28"/>
    </row>
    <row r="549" spans="6:9" x14ac:dyDescent="0.25">
      <c r="F549" s="28"/>
      <c r="I549" s="28"/>
    </row>
    <row r="550" spans="6:9" x14ac:dyDescent="0.25">
      <c r="F550" s="28"/>
      <c r="I550" s="28"/>
    </row>
    <row r="551" spans="6:9" x14ac:dyDescent="0.25">
      <c r="F551" s="28"/>
      <c r="I551" s="28"/>
    </row>
    <row r="552" spans="6:9" x14ac:dyDescent="0.25">
      <c r="F552" s="28"/>
      <c r="I552" s="28"/>
    </row>
    <row r="553" spans="6:9" x14ac:dyDescent="0.25">
      <c r="F553" s="28"/>
      <c r="I553" s="28"/>
    </row>
    <row r="554" spans="6:9" x14ac:dyDescent="0.25">
      <c r="F554" s="28"/>
      <c r="I554" s="28"/>
    </row>
    <row r="555" spans="6:9" x14ac:dyDescent="0.25">
      <c r="F555" s="28"/>
      <c r="I555" s="28"/>
    </row>
    <row r="556" spans="6:9" x14ac:dyDescent="0.25">
      <c r="F556" s="28"/>
      <c r="I556" s="28"/>
    </row>
    <row r="557" spans="6:9" x14ac:dyDescent="0.25">
      <c r="F557" s="28"/>
      <c r="I557" s="28"/>
    </row>
    <row r="558" spans="6:9" x14ac:dyDescent="0.25">
      <c r="F558" s="28"/>
      <c r="I558" s="28"/>
    </row>
    <row r="559" spans="6:9" x14ac:dyDescent="0.25">
      <c r="F559" s="28"/>
      <c r="I559" s="28"/>
    </row>
    <row r="560" spans="6:9" x14ac:dyDescent="0.25">
      <c r="F560" s="28"/>
      <c r="I560" s="28"/>
    </row>
    <row r="561" spans="6:9" x14ac:dyDescent="0.25">
      <c r="F561" s="28"/>
      <c r="I561" s="28"/>
    </row>
    <row r="562" spans="6:9" x14ac:dyDescent="0.25">
      <c r="F562" s="28"/>
      <c r="I562" s="28"/>
    </row>
    <row r="563" spans="6:9" x14ac:dyDescent="0.25">
      <c r="F563" s="28"/>
      <c r="I563" s="28"/>
    </row>
    <row r="564" spans="6:9" x14ac:dyDescent="0.25">
      <c r="F564" s="28"/>
      <c r="I564" s="28"/>
    </row>
    <row r="565" spans="6:9" x14ac:dyDescent="0.25">
      <c r="F565" s="28"/>
      <c r="I565" s="28"/>
    </row>
    <row r="566" spans="6:9" x14ac:dyDescent="0.25">
      <c r="F566" s="28"/>
      <c r="I566" s="28"/>
    </row>
    <row r="567" spans="6:9" x14ac:dyDescent="0.25">
      <c r="F567" s="28"/>
      <c r="I567" s="28"/>
    </row>
    <row r="568" spans="6:9" x14ac:dyDescent="0.25">
      <c r="F568" s="28"/>
      <c r="I568" s="28"/>
    </row>
    <row r="569" spans="6:9" x14ac:dyDescent="0.25">
      <c r="F569" s="28"/>
      <c r="I569" s="28"/>
    </row>
    <row r="570" spans="6:9" x14ac:dyDescent="0.25">
      <c r="F570" s="28"/>
      <c r="I570" s="28"/>
    </row>
    <row r="571" spans="6:9" x14ac:dyDescent="0.25">
      <c r="F571" s="28"/>
      <c r="I571" s="28"/>
    </row>
    <row r="572" spans="6:9" x14ac:dyDescent="0.25">
      <c r="F572" s="28"/>
      <c r="I572" s="28"/>
    </row>
    <row r="573" spans="6:9" x14ac:dyDescent="0.25">
      <c r="F573" s="28"/>
      <c r="I573" s="28"/>
    </row>
    <row r="574" spans="6:9" x14ac:dyDescent="0.25">
      <c r="F574" s="28"/>
      <c r="I574" s="28"/>
    </row>
    <row r="575" spans="6:9" x14ac:dyDescent="0.25">
      <c r="F575" s="28"/>
      <c r="I575" s="28"/>
    </row>
    <row r="576" spans="6:9" x14ac:dyDescent="0.25">
      <c r="F576" s="28"/>
      <c r="I576" s="28"/>
    </row>
    <row r="577" spans="6:9" x14ac:dyDescent="0.25">
      <c r="F577" s="28"/>
      <c r="I577" s="28"/>
    </row>
    <row r="578" spans="6:9" x14ac:dyDescent="0.25">
      <c r="F578" s="28"/>
      <c r="I578" s="28"/>
    </row>
    <row r="579" spans="6:9" x14ac:dyDescent="0.25">
      <c r="F579" s="28"/>
      <c r="I579" s="28"/>
    </row>
    <row r="580" spans="6:9" x14ac:dyDescent="0.25">
      <c r="F580" s="28"/>
      <c r="I580" s="28"/>
    </row>
    <row r="581" spans="6:9" x14ac:dyDescent="0.25">
      <c r="F581" s="28"/>
      <c r="I581" s="28"/>
    </row>
    <row r="582" spans="6:9" x14ac:dyDescent="0.25">
      <c r="F582" s="28"/>
      <c r="I582" s="28"/>
    </row>
    <row r="583" spans="6:9" x14ac:dyDescent="0.25">
      <c r="F583" s="28"/>
      <c r="I583" s="28"/>
    </row>
    <row r="584" spans="6:9" x14ac:dyDescent="0.25">
      <c r="F584" s="28"/>
      <c r="I584" s="28"/>
    </row>
    <row r="585" spans="6:9" x14ac:dyDescent="0.25">
      <c r="F585" s="28"/>
      <c r="I585" s="28"/>
    </row>
    <row r="586" spans="6:9" x14ac:dyDescent="0.25">
      <c r="F586" s="28"/>
      <c r="I586" s="28"/>
    </row>
    <row r="587" spans="6:9" x14ac:dyDescent="0.25">
      <c r="F587" s="28"/>
      <c r="I587" s="28"/>
    </row>
    <row r="588" spans="6:9" x14ac:dyDescent="0.25">
      <c r="F588" s="28"/>
      <c r="I588" s="28"/>
    </row>
    <row r="589" spans="6:9" x14ac:dyDescent="0.25">
      <c r="F589" s="28"/>
      <c r="I589" s="28"/>
    </row>
    <row r="590" spans="6:9" x14ac:dyDescent="0.25">
      <c r="F590" s="28"/>
      <c r="I590" s="28"/>
    </row>
    <row r="591" spans="6:9" x14ac:dyDescent="0.25">
      <c r="F591" s="28"/>
      <c r="I591" s="28"/>
    </row>
    <row r="592" spans="6:9" x14ac:dyDescent="0.25">
      <c r="F592" s="28"/>
      <c r="I592" s="28"/>
    </row>
    <row r="593" spans="6:9" x14ac:dyDescent="0.25">
      <c r="F593" s="28"/>
      <c r="I593" s="28"/>
    </row>
    <row r="594" spans="6:9" x14ac:dyDescent="0.25">
      <c r="F594" s="28"/>
      <c r="I594" s="28"/>
    </row>
    <row r="595" spans="6:9" x14ac:dyDescent="0.25">
      <c r="F595" s="28"/>
      <c r="I595" s="28"/>
    </row>
    <row r="596" spans="6:9" x14ac:dyDescent="0.25">
      <c r="F596" s="28"/>
      <c r="I596" s="28"/>
    </row>
    <row r="597" spans="6:9" x14ac:dyDescent="0.25">
      <c r="F597" s="28"/>
      <c r="I597" s="28"/>
    </row>
    <row r="598" spans="6:9" x14ac:dyDescent="0.25">
      <c r="F598" s="28"/>
      <c r="I598" s="28"/>
    </row>
    <row r="599" spans="6:9" x14ac:dyDescent="0.25">
      <c r="F599" s="28"/>
      <c r="I599" s="28"/>
    </row>
    <row r="600" spans="6:9" x14ac:dyDescent="0.25">
      <c r="F600" s="28"/>
      <c r="I600" s="28"/>
    </row>
    <row r="601" spans="6:9" x14ac:dyDescent="0.25">
      <c r="F601" s="28"/>
      <c r="I601" s="28"/>
    </row>
    <row r="602" spans="6:9" x14ac:dyDescent="0.25">
      <c r="F602" s="28"/>
      <c r="I602" s="28"/>
    </row>
    <row r="603" spans="6:9" x14ac:dyDescent="0.25">
      <c r="F603" s="28"/>
      <c r="I603" s="28"/>
    </row>
    <row r="604" spans="6:9" x14ac:dyDescent="0.25">
      <c r="F604" s="28"/>
      <c r="I604" s="28"/>
    </row>
    <row r="605" spans="6:9" x14ac:dyDescent="0.25">
      <c r="F605" s="28"/>
      <c r="I605" s="28"/>
    </row>
    <row r="606" spans="6:9" x14ac:dyDescent="0.25">
      <c r="F606" s="28"/>
      <c r="I606" s="28"/>
    </row>
    <row r="607" spans="6:9" x14ac:dyDescent="0.25">
      <c r="F607" s="28"/>
      <c r="I607" s="28"/>
    </row>
    <row r="608" spans="6:9" x14ac:dyDescent="0.25">
      <c r="F608" s="28"/>
      <c r="I608" s="28"/>
    </row>
    <row r="609" spans="6:9" x14ac:dyDescent="0.25">
      <c r="F609" s="28"/>
      <c r="I609" s="28"/>
    </row>
    <row r="610" spans="6:9" x14ac:dyDescent="0.25">
      <c r="F610" s="28"/>
      <c r="I610" s="28"/>
    </row>
    <row r="611" spans="6:9" x14ac:dyDescent="0.25">
      <c r="F611" s="28"/>
      <c r="I611" s="28"/>
    </row>
    <row r="612" spans="6:9" x14ac:dyDescent="0.25">
      <c r="F612" s="28"/>
      <c r="I612" s="28"/>
    </row>
    <row r="613" spans="6:9" x14ac:dyDescent="0.25">
      <c r="F613" s="28"/>
      <c r="I613" s="28"/>
    </row>
    <row r="614" spans="6:9" x14ac:dyDescent="0.25">
      <c r="F614" s="28"/>
      <c r="I614" s="28"/>
    </row>
    <row r="615" spans="6:9" x14ac:dyDescent="0.25">
      <c r="F615" s="28"/>
      <c r="I615" s="28"/>
    </row>
    <row r="616" spans="6:9" x14ac:dyDescent="0.25">
      <c r="F616" s="28"/>
      <c r="I616" s="28"/>
    </row>
    <row r="617" spans="6:9" x14ac:dyDescent="0.25">
      <c r="F617" s="28"/>
      <c r="I617" s="28"/>
    </row>
    <row r="618" spans="6:9" x14ac:dyDescent="0.25">
      <c r="F618" s="28"/>
      <c r="I618" s="28"/>
    </row>
    <row r="619" spans="6:9" x14ac:dyDescent="0.25">
      <c r="F619" s="28"/>
      <c r="I619" s="28"/>
    </row>
    <row r="620" spans="6:9" x14ac:dyDescent="0.25">
      <c r="F620" s="28"/>
      <c r="I620" s="28"/>
    </row>
    <row r="621" spans="6:9" x14ac:dyDescent="0.25">
      <c r="F621" s="28"/>
      <c r="I621" s="28"/>
    </row>
    <row r="622" spans="6:9" x14ac:dyDescent="0.25">
      <c r="F622" s="28"/>
      <c r="I622" s="28"/>
    </row>
    <row r="623" spans="6:9" x14ac:dyDescent="0.25">
      <c r="F623" s="28"/>
      <c r="I623" s="28"/>
    </row>
    <row r="624" spans="6:9" x14ac:dyDescent="0.25">
      <c r="F624" s="28"/>
      <c r="I624" s="28"/>
    </row>
    <row r="625" spans="6:9" x14ac:dyDescent="0.25">
      <c r="F625" s="28"/>
      <c r="I625" s="28"/>
    </row>
    <row r="626" spans="6:9" x14ac:dyDescent="0.25">
      <c r="F626" s="28"/>
      <c r="I626" s="28"/>
    </row>
    <row r="627" spans="6:9" x14ac:dyDescent="0.25">
      <c r="F627" s="28"/>
      <c r="I627" s="28"/>
    </row>
    <row r="628" spans="6:9" x14ac:dyDescent="0.25">
      <c r="F628" s="28"/>
      <c r="I628" s="28"/>
    </row>
    <row r="629" spans="6:9" x14ac:dyDescent="0.25">
      <c r="F629" s="28"/>
      <c r="I629" s="28"/>
    </row>
    <row r="630" spans="6:9" x14ac:dyDescent="0.25">
      <c r="F630" s="28"/>
      <c r="I630" s="28"/>
    </row>
    <row r="631" spans="6:9" x14ac:dyDescent="0.25">
      <c r="F631" s="28"/>
      <c r="I631" s="28"/>
    </row>
    <row r="632" spans="6:9" x14ac:dyDescent="0.25">
      <c r="F632" s="28"/>
      <c r="I632" s="28"/>
    </row>
    <row r="633" spans="6:9" x14ac:dyDescent="0.25">
      <c r="F633" s="28"/>
      <c r="I633" s="28"/>
    </row>
    <row r="634" spans="6:9" x14ac:dyDescent="0.25">
      <c r="F634" s="28"/>
      <c r="I634" s="28"/>
    </row>
    <row r="635" spans="6:9" x14ac:dyDescent="0.25">
      <c r="F635" s="28"/>
      <c r="I635" s="28"/>
    </row>
    <row r="636" spans="6:9" x14ac:dyDescent="0.25">
      <c r="F636" s="28"/>
      <c r="I636" s="28"/>
    </row>
    <row r="637" spans="6:9" x14ac:dyDescent="0.25">
      <c r="F637" s="28"/>
      <c r="I637" s="28"/>
    </row>
    <row r="638" spans="6:9" x14ac:dyDescent="0.25">
      <c r="F638" s="28"/>
      <c r="I638" s="28"/>
    </row>
    <row r="639" spans="6:9" x14ac:dyDescent="0.25">
      <c r="F639" s="28"/>
      <c r="I639" s="28"/>
    </row>
    <row r="640" spans="6:9" x14ac:dyDescent="0.25">
      <c r="F640" s="28"/>
      <c r="I640" s="28"/>
    </row>
    <row r="641" spans="6:9" x14ac:dyDescent="0.25">
      <c r="F641" s="28"/>
      <c r="I641" s="28"/>
    </row>
    <row r="642" spans="6:9" x14ac:dyDescent="0.25">
      <c r="F642" s="28"/>
      <c r="I642" s="28"/>
    </row>
    <row r="643" spans="6:9" x14ac:dyDescent="0.25">
      <c r="F643" s="28"/>
      <c r="I643" s="28"/>
    </row>
    <row r="644" spans="6:9" x14ac:dyDescent="0.25">
      <c r="F644" s="28"/>
      <c r="I644" s="28"/>
    </row>
    <row r="645" spans="6:9" x14ac:dyDescent="0.25">
      <c r="F645" s="28"/>
      <c r="I645" s="28"/>
    </row>
    <row r="646" spans="6:9" x14ac:dyDescent="0.25">
      <c r="F646" s="28"/>
      <c r="I646" s="28"/>
    </row>
    <row r="647" spans="6:9" x14ac:dyDescent="0.25">
      <c r="F647" s="28"/>
      <c r="I647" s="28"/>
    </row>
    <row r="648" spans="6:9" x14ac:dyDescent="0.25">
      <c r="F648" s="28"/>
      <c r="I648" s="28"/>
    </row>
    <row r="649" spans="6:9" x14ac:dyDescent="0.25">
      <c r="F649" s="28"/>
      <c r="I649" s="28"/>
    </row>
    <row r="650" spans="6:9" x14ac:dyDescent="0.25">
      <c r="F650" s="28"/>
      <c r="I650" s="28"/>
    </row>
    <row r="651" spans="6:9" x14ac:dyDescent="0.25">
      <c r="F651" s="28"/>
      <c r="I651" s="28"/>
    </row>
    <row r="652" spans="6:9" x14ac:dyDescent="0.25">
      <c r="F652" s="28"/>
      <c r="I652" s="28"/>
    </row>
    <row r="653" spans="6:9" x14ac:dyDescent="0.25">
      <c r="F653" s="28"/>
      <c r="I653" s="28"/>
    </row>
    <row r="654" spans="6:9" x14ac:dyDescent="0.25">
      <c r="F654" s="28"/>
      <c r="I654" s="28"/>
    </row>
    <row r="655" spans="6:9" x14ac:dyDescent="0.25">
      <c r="F655" s="28"/>
      <c r="I655" s="28"/>
    </row>
    <row r="656" spans="6:9" x14ac:dyDescent="0.25">
      <c r="F656" s="28"/>
      <c r="I656" s="28"/>
    </row>
    <row r="657" spans="6:9" x14ac:dyDescent="0.25">
      <c r="F657" s="28"/>
      <c r="I657" s="28"/>
    </row>
    <row r="658" spans="6:9" x14ac:dyDescent="0.25">
      <c r="F658" s="28"/>
      <c r="I658" s="28"/>
    </row>
    <row r="659" spans="6:9" x14ac:dyDescent="0.25">
      <c r="F659" s="28"/>
      <c r="I659" s="28"/>
    </row>
    <row r="660" spans="6:9" x14ac:dyDescent="0.25">
      <c r="F660" s="28"/>
      <c r="I660" s="28"/>
    </row>
    <row r="661" spans="6:9" x14ac:dyDescent="0.25">
      <c r="F661" s="28"/>
      <c r="I661" s="28"/>
    </row>
    <row r="662" spans="6:9" x14ac:dyDescent="0.25">
      <c r="F662" s="28"/>
      <c r="I662" s="28"/>
    </row>
    <row r="663" spans="6:9" x14ac:dyDescent="0.25">
      <c r="F663" s="28"/>
      <c r="I663" s="28"/>
    </row>
    <row r="664" spans="6:9" x14ac:dyDescent="0.25">
      <c r="F664" s="28"/>
      <c r="I664" s="28"/>
    </row>
    <row r="665" spans="6:9" x14ac:dyDescent="0.25">
      <c r="F665" s="28"/>
      <c r="I665" s="28"/>
    </row>
    <row r="666" spans="6:9" x14ac:dyDescent="0.25">
      <c r="F666" s="28"/>
      <c r="I666" s="28"/>
    </row>
    <row r="667" spans="6:9" x14ac:dyDescent="0.25">
      <c r="F667" s="28"/>
      <c r="I667" s="28"/>
    </row>
    <row r="668" spans="6:9" x14ac:dyDescent="0.25">
      <c r="F668" s="28"/>
      <c r="I668" s="28"/>
    </row>
    <row r="669" spans="6:9" x14ac:dyDescent="0.25">
      <c r="F669" s="28"/>
      <c r="I669" s="28"/>
    </row>
    <row r="670" spans="6:9" x14ac:dyDescent="0.25">
      <c r="F670" s="28"/>
      <c r="I670" s="28"/>
    </row>
    <row r="671" spans="6:9" x14ac:dyDescent="0.25">
      <c r="F671" s="28"/>
      <c r="I671" s="28"/>
    </row>
    <row r="672" spans="6:9" x14ac:dyDescent="0.25">
      <c r="F672" s="28"/>
      <c r="I672" s="28"/>
    </row>
    <row r="673" spans="6:9" x14ac:dyDescent="0.25">
      <c r="F673" s="28"/>
      <c r="I673" s="28"/>
    </row>
    <row r="674" spans="6:9" x14ac:dyDescent="0.25">
      <c r="F674" s="28"/>
      <c r="I674" s="28"/>
    </row>
    <row r="675" spans="6:9" x14ac:dyDescent="0.25">
      <c r="F675" s="28"/>
      <c r="I675" s="28"/>
    </row>
    <row r="676" spans="6:9" x14ac:dyDescent="0.25">
      <c r="F676" s="28"/>
      <c r="I676" s="28"/>
    </row>
    <row r="677" spans="6:9" x14ac:dyDescent="0.25">
      <c r="F677" s="28"/>
      <c r="I677" s="28"/>
    </row>
    <row r="678" spans="6:9" x14ac:dyDescent="0.25">
      <c r="F678" s="28"/>
      <c r="I678" s="28"/>
    </row>
    <row r="679" spans="6:9" x14ac:dyDescent="0.25">
      <c r="F679" s="28"/>
      <c r="I679" s="28"/>
    </row>
    <row r="680" spans="6:9" x14ac:dyDescent="0.25">
      <c r="F680" s="28"/>
      <c r="I680" s="28"/>
    </row>
    <row r="681" spans="6:9" x14ac:dyDescent="0.25">
      <c r="F681" s="28"/>
      <c r="I681" s="28"/>
    </row>
    <row r="682" spans="6:9" x14ac:dyDescent="0.25">
      <c r="F682" s="28"/>
      <c r="I682" s="28"/>
    </row>
    <row r="683" spans="6:9" x14ac:dyDescent="0.25">
      <c r="F683" s="28"/>
      <c r="I683" s="28"/>
    </row>
    <row r="684" spans="6:9" x14ac:dyDescent="0.25">
      <c r="F684" s="28"/>
      <c r="I684" s="28"/>
    </row>
    <row r="685" spans="6:9" x14ac:dyDescent="0.25">
      <c r="F685" s="28"/>
      <c r="I685" s="28"/>
    </row>
    <row r="686" spans="6:9" x14ac:dyDescent="0.25">
      <c r="F686" s="28"/>
      <c r="I686" s="28"/>
    </row>
    <row r="687" spans="6:9" x14ac:dyDescent="0.25">
      <c r="F687" s="28"/>
      <c r="I687" s="28"/>
    </row>
    <row r="688" spans="6:9" x14ac:dyDescent="0.25">
      <c r="F688" s="28"/>
      <c r="I688" s="28"/>
    </row>
    <row r="689" spans="6:9" x14ac:dyDescent="0.25">
      <c r="F689" s="28"/>
      <c r="I689" s="28"/>
    </row>
    <row r="690" spans="6:9" x14ac:dyDescent="0.25">
      <c r="F690" s="28"/>
      <c r="I690" s="28"/>
    </row>
    <row r="691" spans="6:9" x14ac:dyDescent="0.25">
      <c r="F691" s="28"/>
      <c r="I691" s="28"/>
    </row>
    <row r="692" spans="6:9" x14ac:dyDescent="0.25">
      <c r="F692" s="28"/>
      <c r="I692" s="28"/>
    </row>
    <row r="693" spans="6:9" x14ac:dyDescent="0.25">
      <c r="F693" s="28"/>
      <c r="I693" s="28"/>
    </row>
    <row r="694" spans="6:9" x14ac:dyDescent="0.25">
      <c r="F694" s="28"/>
      <c r="I694" s="28"/>
    </row>
    <row r="695" spans="6:9" x14ac:dyDescent="0.25">
      <c r="F695" s="28"/>
      <c r="I695" s="28"/>
    </row>
    <row r="696" spans="6:9" x14ac:dyDescent="0.25">
      <c r="F696" s="28"/>
      <c r="I696" s="28"/>
    </row>
    <row r="697" spans="6:9" x14ac:dyDescent="0.25">
      <c r="F697" s="28"/>
      <c r="I697" s="28"/>
    </row>
    <row r="698" spans="6:9" x14ac:dyDescent="0.25">
      <c r="F698" s="28"/>
      <c r="I698" s="28"/>
    </row>
    <row r="699" spans="6:9" x14ac:dyDescent="0.25">
      <c r="F699" s="28"/>
      <c r="I699" s="28"/>
    </row>
    <row r="700" spans="6:9" x14ac:dyDescent="0.25">
      <c r="F700" s="28"/>
      <c r="I700" s="28"/>
    </row>
    <row r="701" spans="6:9" x14ac:dyDescent="0.25">
      <c r="F701" s="28"/>
      <c r="I701" s="28"/>
    </row>
    <row r="702" spans="6:9" x14ac:dyDescent="0.25">
      <c r="F702" s="28"/>
      <c r="I702" s="28"/>
    </row>
    <row r="703" spans="6:9" x14ac:dyDescent="0.25">
      <c r="F703" s="28"/>
      <c r="I703" s="28"/>
    </row>
    <row r="704" spans="6:9" x14ac:dyDescent="0.25">
      <c r="F704" s="28"/>
      <c r="I704" s="28"/>
    </row>
    <row r="705" spans="6:9" x14ac:dyDescent="0.25">
      <c r="F705" s="28"/>
      <c r="I705" s="28"/>
    </row>
    <row r="706" spans="6:9" x14ac:dyDescent="0.25">
      <c r="F706" s="28"/>
      <c r="I706" s="28"/>
    </row>
    <row r="707" spans="6:9" x14ac:dyDescent="0.25">
      <c r="F707" s="28"/>
      <c r="I707" s="28"/>
    </row>
    <row r="708" spans="6:9" x14ac:dyDescent="0.25">
      <c r="F708" s="28"/>
      <c r="I708" s="28"/>
    </row>
    <row r="709" spans="6:9" x14ac:dyDescent="0.25">
      <c r="F709" s="28"/>
      <c r="I709" s="28"/>
    </row>
    <row r="710" spans="6:9" x14ac:dyDescent="0.25">
      <c r="F710" s="28"/>
      <c r="I710" s="28"/>
    </row>
    <row r="711" spans="6:9" x14ac:dyDescent="0.25">
      <c r="F711" s="28"/>
      <c r="I711" s="28"/>
    </row>
    <row r="712" spans="6:9" x14ac:dyDescent="0.25">
      <c r="F712" s="28"/>
      <c r="I712" s="28"/>
    </row>
    <row r="713" spans="6:9" x14ac:dyDescent="0.25">
      <c r="F713" s="28"/>
      <c r="I713" s="28"/>
    </row>
    <row r="714" spans="6:9" x14ac:dyDescent="0.25">
      <c r="F714" s="28"/>
      <c r="I714" s="28"/>
    </row>
    <row r="715" spans="6:9" x14ac:dyDescent="0.25">
      <c r="F715" s="28"/>
      <c r="I715" s="28"/>
    </row>
    <row r="716" spans="6:9" x14ac:dyDescent="0.25">
      <c r="F716" s="28"/>
      <c r="I716" s="28"/>
    </row>
    <row r="717" spans="6:9" x14ac:dyDescent="0.25">
      <c r="F717" s="28"/>
      <c r="I717" s="28"/>
    </row>
    <row r="718" spans="6:9" x14ac:dyDescent="0.25">
      <c r="F718" s="28"/>
      <c r="I718" s="28"/>
    </row>
    <row r="719" spans="6:9" x14ac:dyDescent="0.25">
      <c r="F719" s="28"/>
      <c r="I719" s="28"/>
    </row>
    <row r="720" spans="6:9" x14ac:dyDescent="0.25">
      <c r="F720" s="28"/>
      <c r="I720" s="28"/>
    </row>
    <row r="721" spans="6:9" x14ac:dyDescent="0.25">
      <c r="F721" s="28"/>
      <c r="I721" s="28"/>
    </row>
    <row r="722" spans="6:9" x14ac:dyDescent="0.25">
      <c r="F722" s="28"/>
      <c r="I722" s="28"/>
    </row>
    <row r="723" spans="6:9" x14ac:dyDescent="0.25">
      <c r="F723" s="28"/>
      <c r="I723" s="28"/>
    </row>
    <row r="724" spans="6:9" x14ac:dyDescent="0.25">
      <c r="F724" s="28"/>
      <c r="I724" s="28"/>
    </row>
    <row r="725" spans="6:9" x14ac:dyDescent="0.25">
      <c r="F725" s="28"/>
      <c r="I725" s="28"/>
    </row>
    <row r="726" spans="6:9" x14ac:dyDescent="0.25">
      <c r="F726" s="28"/>
      <c r="I726" s="28"/>
    </row>
    <row r="727" spans="6:9" x14ac:dyDescent="0.25">
      <c r="F727" s="28"/>
      <c r="I727" s="28"/>
    </row>
    <row r="728" spans="6:9" x14ac:dyDescent="0.25">
      <c r="F728" s="28"/>
      <c r="I728" s="28"/>
    </row>
    <row r="729" spans="6:9" x14ac:dyDescent="0.25">
      <c r="F729" s="28"/>
      <c r="I729" s="28"/>
    </row>
    <row r="730" spans="6:9" x14ac:dyDescent="0.25">
      <c r="F730" s="28"/>
      <c r="I730" s="28"/>
    </row>
    <row r="731" spans="6:9" x14ac:dyDescent="0.25">
      <c r="F731" s="28"/>
      <c r="I731" s="28"/>
    </row>
    <row r="732" spans="6:9" x14ac:dyDescent="0.25">
      <c r="F732" s="28"/>
      <c r="I732" s="28"/>
    </row>
    <row r="733" spans="6:9" x14ac:dyDescent="0.25">
      <c r="F733" s="28"/>
      <c r="I733" s="28"/>
    </row>
    <row r="734" spans="6:9" x14ac:dyDescent="0.25">
      <c r="F734" s="28"/>
      <c r="I734" s="28"/>
    </row>
    <row r="735" spans="6:9" x14ac:dyDescent="0.25">
      <c r="F735" s="28"/>
      <c r="I735" s="28"/>
    </row>
    <row r="736" spans="6:9" x14ac:dyDescent="0.25">
      <c r="F736" s="28"/>
      <c r="I736" s="28"/>
    </row>
    <row r="737" spans="6:9" x14ac:dyDescent="0.25">
      <c r="F737" s="28"/>
      <c r="I737" s="28"/>
    </row>
    <row r="738" spans="6:9" x14ac:dyDescent="0.25">
      <c r="F738" s="28"/>
      <c r="I738" s="28"/>
    </row>
    <row r="739" spans="6:9" x14ac:dyDescent="0.25">
      <c r="F739" s="28"/>
      <c r="I739" s="28"/>
    </row>
    <row r="740" spans="6:9" x14ac:dyDescent="0.25">
      <c r="F740" s="28"/>
      <c r="I740" s="28"/>
    </row>
    <row r="741" spans="6:9" x14ac:dyDescent="0.25">
      <c r="F741" s="28"/>
      <c r="I741" s="28"/>
    </row>
    <row r="742" spans="6:9" x14ac:dyDescent="0.25">
      <c r="F742" s="28"/>
      <c r="I742" s="28"/>
    </row>
    <row r="743" spans="6:9" x14ac:dyDescent="0.25">
      <c r="F743" s="28"/>
      <c r="I743" s="28"/>
    </row>
    <row r="744" spans="6:9" x14ac:dyDescent="0.25">
      <c r="F744" s="28"/>
      <c r="I744" s="28"/>
    </row>
    <row r="745" spans="6:9" x14ac:dyDescent="0.25">
      <c r="F745" s="28"/>
      <c r="I745" s="28"/>
    </row>
    <row r="746" spans="6:9" x14ac:dyDescent="0.25">
      <c r="F746" s="28"/>
      <c r="I746" s="28"/>
    </row>
    <row r="747" spans="6:9" x14ac:dyDescent="0.25">
      <c r="F747" s="28"/>
      <c r="I747" s="28"/>
    </row>
    <row r="748" spans="6:9" x14ac:dyDescent="0.25">
      <c r="F748" s="28"/>
      <c r="I748" s="28"/>
    </row>
    <row r="749" spans="6:9" x14ac:dyDescent="0.25">
      <c r="F749" s="28"/>
      <c r="I749" s="28"/>
    </row>
    <row r="750" spans="6:9" x14ac:dyDescent="0.25">
      <c r="F750" s="28"/>
      <c r="I750" s="28"/>
    </row>
    <row r="751" spans="6:9" x14ac:dyDescent="0.25">
      <c r="F751" s="28"/>
      <c r="I751" s="28"/>
    </row>
    <row r="752" spans="6:9" x14ac:dyDescent="0.25">
      <c r="F752" s="28"/>
      <c r="I752" s="28"/>
    </row>
    <row r="753" spans="6:9" x14ac:dyDescent="0.25">
      <c r="F753" s="28"/>
      <c r="I753" s="28"/>
    </row>
    <row r="754" spans="6:9" x14ac:dyDescent="0.25">
      <c r="F754" s="28"/>
      <c r="I754" s="28"/>
    </row>
    <row r="755" spans="6:9" x14ac:dyDescent="0.25">
      <c r="F755" s="28"/>
      <c r="I755" s="28"/>
    </row>
    <row r="756" spans="6:9" x14ac:dyDescent="0.25">
      <c r="F756" s="28"/>
      <c r="I756" s="28"/>
    </row>
    <row r="757" spans="6:9" x14ac:dyDescent="0.25">
      <c r="F757" s="28"/>
      <c r="I757" s="28"/>
    </row>
    <row r="758" spans="6:9" x14ac:dyDescent="0.25">
      <c r="F758" s="28"/>
      <c r="I758" s="28"/>
    </row>
    <row r="759" spans="6:9" x14ac:dyDescent="0.25">
      <c r="F759" s="28"/>
      <c r="I759" s="28"/>
    </row>
    <row r="760" spans="6:9" x14ac:dyDescent="0.25">
      <c r="F760" s="28"/>
      <c r="I760" s="28"/>
    </row>
    <row r="761" spans="6:9" x14ac:dyDescent="0.25">
      <c r="F761" s="28"/>
      <c r="I761" s="28"/>
    </row>
    <row r="762" spans="6:9" x14ac:dyDescent="0.25">
      <c r="F762" s="28"/>
      <c r="I762" s="28"/>
    </row>
    <row r="763" spans="6:9" x14ac:dyDescent="0.25">
      <c r="F763" s="28"/>
      <c r="I763" s="28"/>
    </row>
    <row r="764" spans="6:9" x14ac:dyDescent="0.25">
      <c r="F764" s="28"/>
      <c r="I764" s="28"/>
    </row>
    <row r="765" spans="6:9" x14ac:dyDescent="0.25">
      <c r="F765" s="28"/>
      <c r="I765" s="28"/>
    </row>
    <row r="766" spans="6:9" x14ac:dyDescent="0.25">
      <c r="F766" s="28"/>
      <c r="I766" s="28"/>
    </row>
    <row r="767" spans="6:9" x14ac:dyDescent="0.25">
      <c r="F767" s="28"/>
      <c r="I767" s="28"/>
    </row>
    <row r="768" spans="6:9" x14ac:dyDescent="0.25">
      <c r="F768" s="28"/>
      <c r="I768" s="28"/>
    </row>
    <row r="769" spans="6:9" x14ac:dyDescent="0.25">
      <c r="F769" s="28"/>
      <c r="I769" s="28"/>
    </row>
    <row r="770" spans="6:9" x14ac:dyDescent="0.25">
      <c r="F770" s="28"/>
      <c r="I770" s="28"/>
    </row>
    <row r="771" spans="6:9" x14ac:dyDescent="0.25">
      <c r="F771" s="28"/>
      <c r="I771" s="28"/>
    </row>
    <row r="772" spans="6:9" x14ac:dyDescent="0.25">
      <c r="F772" s="28"/>
      <c r="I772" s="28"/>
    </row>
    <row r="773" spans="6:9" x14ac:dyDescent="0.25">
      <c r="F773" s="28"/>
      <c r="I773" s="28"/>
    </row>
    <row r="774" spans="6:9" x14ac:dyDescent="0.25">
      <c r="F774" s="28"/>
      <c r="I774" s="28"/>
    </row>
    <row r="775" spans="6:9" x14ac:dyDescent="0.25">
      <c r="F775" s="28"/>
      <c r="I775" s="28"/>
    </row>
    <row r="776" spans="6:9" x14ac:dyDescent="0.25">
      <c r="F776" s="28"/>
      <c r="I776" s="28"/>
    </row>
    <row r="777" spans="6:9" x14ac:dyDescent="0.25">
      <c r="F777" s="28"/>
      <c r="I777" s="28"/>
    </row>
    <row r="778" spans="6:9" x14ac:dyDescent="0.25">
      <c r="F778" s="28"/>
      <c r="I778" s="28"/>
    </row>
    <row r="779" spans="6:9" x14ac:dyDescent="0.25">
      <c r="F779" s="28"/>
      <c r="I779" s="28"/>
    </row>
    <row r="780" spans="6:9" x14ac:dyDescent="0.25">
      <c r="F780" s="28"/>
      <c r="I780" s="28"/>
    </row>
    <row r="781" spans="6:9" x14ac:dyDescent="0.25">
      <c r="F781" s="28"/>
      <c r="I781" s="28"/>
    </row>
    <row r="782" spans="6:9" x14ac:dyDescent="0.25">
      <c r="F782" s="28"/>
      <c r="I782" s="28"/>
    </row>
    <row r="783" spans="6:9" x14ac:dyDescent="0.25">
      <c r="F783" s="28"/>
      <c r="I783" s="28"/>
    </row>
    <row r="784" spans="6:9" x14ac:dyDescent="0.25">
      <c r="F784" s="28"/>
      <c r="I784" s="28"/>
    </row>
    <row r="785" spans="6:9" x14ac:dyDescent="0.25">
      <c r="F785" s="28"/>
      <c r="I785" s="28"/>
    </row>
    <row r="786" spans="6:9" x14ac:dyDescent="0.25">
      <c r="F786" s="28"/>
      <c r="I786" s="28"/>
    </row>
    <row r="787" spans="6:9" x14ac:dyDescent="0.25">
      <c r="F787" s="28"/>
      <c r="I787" s="28"/>
    </row>
    <row r="788" spans="6:9" x14ac:dyDescent="0.25">
      <c r="F788" s="28"/>
      <c r="I788" s="28"/>
    </row>
    <row r="789" spans="6:9" x14ac:dyDescent="0.25">
      <c r="F789" s="28"/>
      <c r="I789" s="28"/>
    </row>
    <row r="790" spans="6:9" x14ac:dyDescent="0.25">
      <c r="F790" s="28"/>
      <c r="I790" s="28"/>
    </row>
    <row r="791" spans="6:9" x14ac:dyDescent="0.25">
      <c r="F791" s="28"/>
      <c r="I791" s="28"/>
    </row>
    <row r="792" spans="6:9" x14ac:dyDescent="0.25">
      <c r="F792" s="28"/>
      <c r="I792" s="28"/>
    </row>
    <row r="793" spans="6:9" x14ac:dyDescent="0.25">
      <c r="F793" s="28"/>
      <c r="I793" s="28"/>
    </row>
    <row r="794" spans="6:9" x14ac:dyDescent="0.25">
      <c r="F794" s="28"/>
      <c r="I794" s="28"/>
    </row>
    <row r="795" spans="6:9" x14ac:dyDescent="0.25">
      <c r="F795" s="28"/>
      <c r="I795" s="28"/>
    </row>
    <row r="796" spans="6:9" x14ac:dyDescent="0.25">
      <c r="F796" s="28"/>
      <c r="I796" s="28"/>
    </row>
    <row r="797" spans="6:9" x14ac:dyDescent="0.25">
      <c r="F797" s="28"/>
      <c r="I797" s="28"/>
    </row>
    <row r="798" spans="6:9" x14ac:dyDescent="0.25">
      <c r="F798" s="28"/>
      <c r="I798" s="28"/>
    </row>
    <row r="799" spans="6:9" x14ac:dyDescent="0.25">
      <c r="F799" s="28"/>
      <c r="I799" s="28"/>
    </row>
    <row r="800" spans="6:9" x14ac:dyDescent="0.25">
      <c r="F800" s="28"/>
      <c r="I800" s="28"/>
    </row>
    <row r="801" spans="6:9" x14ac:dyDescent="0.25">
      <c r="F801" s="28"/>
      <c r="I801" s="28"/>
    </row>
    <row r="802" spans="6:9" x14ac:dyDescent="0.25">
      <c r="F802" s="28"/>
      <c r="I802" s="28"/>
    </row>
    <row r="803" spans="6:9" x14ac:dyDescent="0.25">
      <c r="F803" s="28"/>
      <c r="I803" s="28"/>
    </row>
    <row r="804" spans="6:9" x14ac:dyDescent="0.25">
      <c r="F804" s="28"/>
      <c r="I804" s="28"/>
    </row>
    <row r="805" spans="6:9" x14ac:dyDescent="0.25">
      <c r="F805" s="28"/>
      <c r="I805" s="28"/>
    </row>
    <row r="806" spans="6:9" x14ac:dyDescent="0.25">
      <c r="F806" s="28"/>
      <c r="I806" s="28"/>
    </row>
    <row r="807" spans="6:9" x14ac:dyDescent="0.25">
      <c r="F807" s="28"/>
      <c r="I807" s="28"/>
    </row>
    <row r="808" spans="6:9" x14ac:dyDescent="0.25">
      <c r="F808" s="28"/>
      <c r="I808" s="28"/>
    </row>
    <row r="809" spans="6:9" x14ac:dyDescent="0.25">
      <c r="F809" s="28"/>
      <c r="I809" s="28"/>
    </row>
    <row r="810" spans="6:9" x14ac:dyDescent="0.25">
      <c r="F810" s="28"/>
      <c r="I810" s="28"/>
    </row>
    <row r="811" spans="6:9" x14ac:dyDescent="0.25">
      <c r="F811" s="28"/>
      <c r="I811" s="28"/>
    </row>
    <row r="812" spans="6:9" x14ac:dyDescent="0.25">
      <c r="F812" s="28"/>
      <c r="I812" s="28"/>
    </row>
    <row r="813" spans="6:9" x14ac:dyDescent="0.25">
      <c r="F813" s="28"/>
      <c r="I813" s="28"/>
    </row>
    <row r="814" spans="6:9" x14ac:dyDescent="0.25">
      <c r="F814" s="28"/>
      <c r="I814" s="28"/>
    </row>
    <row r="815" spans="6:9" x14ac:dyDescent="0.25">
      <c r="F815" s="28"/>
      <c r="I815" s="28"/>
    </row>
    <row r="816" spans="6:9" x14ac:dyDescent="0.25">
      <c r="F816" s="28"/>
      <c r="I816" s="28"/>
    </row>
    <row r="817" spans="6:9" x14ac:dyDescent="0.25">
      <c r="F817" s="28"/>
      <c r="I817" s="28"/>
    </row>
    <row r="818" spans="6:9" x14ac:dyDescent="0.25">
      <c r="F818" s="28"/>
      <c r="I818" s="28"/>
    </row>
    <row r="819" spans="6:9" x14ac:dyDescent="0.25">
      <c r="F819" s="28"/>
      <c r="I819" s="28"/>
    </row>
    <row r="820" spans="6:9" x14ac:dyDescent="0.25">
      <c r="F820" s="28"/>
      <c r="I820" s="28"/>
    </row>
    <row r="821" spans="6:9" x14ac:dyDescent="0.25">
      <c r="F821" s="28"/>
      <c r="I821" s="28"/>
    </row>
    <row r="822" spans="6:9" x14ac:dyDescent="0.25">
      <c r="F822" s="28"/>
      <c r="I822" s="28"/>
    </row>
    <row r="823" spans="6:9" x14ac:dyDescent="0.25">
      <c r="F823" s="28"/>
      <c r="I823" s="28"/>
    </row>
    <row r="824" spans="6:9" x14ac:dyDescent="0.25">
      <c r="F824" s="28"/>
      <c r="I824" s="28"/>
    </row>
    <row r="825" spans="6:9" x14ac:dyDescent="0.25">
      <c r="F825" s="28"/>
      <c r="I825" s="28"/>
    </row>
    <row r="826" spans="6:9" x14ac:dyDescent="0.25">
      <c r="F826" s="28"/>
      <c r="I826" s="28"/>
    </row>
    <row r="827" spans="6:9" x14ac:dyDescent="0.25">
      <c r="F827" s="28"/>
      <c r="I827" s="28"/>
    </row>
    <row r="828" spans="6:9" x14ac:dyDescent="0.25">
      <c r="F828" s="28"/>
      <c r="I828" s="28"/>
    </row>
    <row r="829" spans="6:9" x14ac:dyDescent="0.25">
      <c r="F829" s="28"/>
      <c r="I829" s="28"/>
    </row>
    <row r="830" spans="6:9" x14ac:dyDescent="0.25">
      <c r="F830" s="28"/>
      <c r="I830" s="28"/>
    </row>
    <row r="831" spans="6:9" x14ac:dyDescent="0.25">
      <c r="F831" s="28"/>
      <c r="I831" s="28"/>
    </row>
    <row r="832" spans="6:9" x14ac:dyDescent="0.25">
      <c r="F832" s="28"/>
      <c r="I832" s="28"/>
    </row>
    <row r="833" spans="6:9" x14ac:dyDescent="0.25">
      <c r="F833" s="28"/>
      <c r="I833" s="28"/>
    </row>
    <row r="834" spans="6:9" x14ac:dyDescent="0.25">
      <c r="F834" s="28"/>
      <c r="I834" s="28"/>
    </row>
    <row r="835" spans="6:9" x14ac:dyDescent="0.25">
      <c r="F835" s="28"/>
      <c r="I835" s="28"/>
    </row>
    <row r="836" spans="6:9" x14ac:dyDescent="0.25">
      <c r="F836" s="28"/>
      <c r="I836" s="28"/>
    </row>
    <row r="837" spans="6:9" x14ac:dyDescent="0.25">
      <c r="F837" s="28"/>
      <c r="I837" s="28"/>
    </row>
    <row r="838" spans="6:9" x14ac:dyDescent="0.25">
      <c r="F838" s="28"/>
      <c r="I838" s="28"/>
    </row>
    <row r="839" spans="6:9" x14ac:dyDescent="0.25">
      <c r="F839" s="28"/>
      <c r="I839" s="28"/>
    </row>
    <row r="840" spans="6:9" x14ac:dyDescent="0.25">
      <c r="F840" s="28"/>
      <c r="I840" s="28"/>
    </row>
    <row r="841" spans="6:9" x14ac:dyDescent="0.25">
      <c r="F841" s="28"/>
      <c r="I841" s="28"/>
    </row>
    <row r="842" spans="6:9" x14ac:dyDescent="0.25">
      <c r="F842" s="28"/>
      <c r="I842" s="28"/>
    </row>
    <row r="843" spans="6:9" x14ac:dyDescent="0.25">
      <c r="F843" s="28"/>
      <c r="I843" s="28"/>
    </row>
    <row r="844" spans="6:9" x14ac:dyDescent="0.25">
      <c r="F844" s="28"/>
      <c r="I844" s="28"/>
    </row>
    <row r="845" spans="6:9" x14ac:dyDescent="0.25">
      <c r="F845" s="28"/>
      <c r="I845" s="28"/>
    </row>
    <row r="846" spans="6:9" x14ac:dyDescent="0.25">
      <c r="F846" s="28"/>
      <c r="I846" s="28"/>
    </row>
    <row r="847" spans="6:9" x14ac:dyDescent="0.25">
      <c r="F847" s="28"/>
      <c r="I847" s="28"/>
    </row>
    <row r="848" spans="6:9" x14ac:dyDescent="0.25">
      <c r="F848" s="28"/>
      <c r="I848" s="28"/>
    </row>
    <row r="849" spans="6:9" x14ac:dyDescent="0.25">
      <c r="F849" s="28"/>
      <c r="I849" s="28"/>
    </row>
    <row r="850" spans="6:9" x14ac:dyDescent="0.25">
      <c r="F850" s="28"/>
      <c r="I850" s="28"/>
    </row>
    <row r="851" spans="6:9" x14ac:dyDescent="0.25">
      <c r="F851" s="28"/>
      <c r="I851" s="28"/>
    </row>
    <row r="852" spans="6:9" x14ac:dyDescent="0.25">
      <c r="F852" s="28"/>
      <c r="I852" s="28"/>
    </row>
    <row r="853" spans="6:9" x14ac:dyDescent="0.25">
      <c r="F853" s="28"/>
      <c r="I853" s="28"/>
    </row>
    <row r="854" spans="6:9" x14ac:dyDescent="0.25">
      <c r="F854" s="28"/>
      <c r="I854" s="28"/>
    </row>
    <row r="855" spans="6:9" x14ac:dyDescent="0.25">
      <c r="F855" s="28"/>
      <c r="I855" s="28"/>
    </row>
    <row r="856" spans="6:9" x14ac:dyDescent="0.25">
      <c r="F856" s="28"/>
      <c r="I856" s="28"/>
    </row>
    <row r="857" spans="6:9" x14ac:dyDescent="0.25">
      <c r="F857" s="28"/>
      <c r="I857" s="28"/>
    </row>
    <row r="858" spans="6:9" x14ac:dyDescent="0.25">
      <c r="F858" s="28"/>
      <c r="I858" s="28"/>
    </row>
    <row r="859" spans="6:9" x14ac:dyDescent="0.25">
      <c r="F859" s="28"/>
      <c r="I859" s="28"/>
    </row>
    <row r="860" spans="6:9" x14ac:dyDescent="0.25">
      <c r="F860" s="28"/>
      <c r="I860" s="28"/>
    </row>
    <row r="861" spans="6:9" x14ac:dyDescent="0.25">
      <c r="F861" s="28"/>
      <c r="I861" s="28"/>
    </row>
    <row r="862" spans="6:9" x14ac:dyDescent="0.25">
      <c r="F862" s="28"/>
      <c r="I862" s="28"/>
    </row>
    <row r="863" spans="6:9" x14ac:dyDescent="0.25">
      <c r="F863" s="28"/>
      <c r="I863" s="28"/>
    </row>
    <row r="864" spans="6:9" x14ac:dyDescent="0.25">
      <c r="F864" s="28"/>
      <c r="I864" s="28"/>
    </row>
    <row r="865" spans="6:9" x14ac:dyDescent="0.25">
      <c r="F865" s="28"/>
      <c r="I865" s="28"/>
    </row>
    <row r="866" spans="6:9" x14ac:dyDescent="0.25">
      <c r="F866" s="28"/>
      <c r="I866" s="28"/>
    </row>
    <row r="867" spans="6:9" x14ac:dyDescent="0.25">
      <c r="F867" s="28"/>
      <c r="I867" s="28"/>
    </row>
    <row r="868" spans="6:9" x14ac:dyDescent="0.25">
      <c r="F868" s="28"/>
      <c r="I868" s="28"/>
    </row>
    <row r="869" spans="6:9" x14ac:dyDescent="0.25">
      <c r="F869" s="28"/>
      <c r="I869" s="28"/>
    </row>
    <row r="870" spans="6:9" x14ac:dyDescent="0.25">
      <c r="F870" s="28"/>
      <c r="I870" s="28"/>
    </row>
    <row r="871" spans="6:9" x14ac:dyDescent="0.25">
      <c r="F871" s="28"/>
      <c r="I871" s="28"/>
    </row>
    <row r="872" spans="6:9" x14ac:dyDescent="0.25">
      <c r="F872" s="28"/>
      <c r="I872" s="28"/>
    </row>
    <row r="873" spans="6:9" x14ac:dyDescent="0.25">
      <c r="F873" s="28"/>
      <c r="I873" s="28"/>
    </row>
    <row r="874" spans="6:9" x14ac:dyDescent="0.25">
      <c r="F874" s="28"/>
      <c r="I874" s="28"/>
    </row>
    <row r="875" spans="6:9" x14ac:dyDescent="0.25">
      <c r="F875" s="28"/>
      <c r="I875" s="28"/>
    </row>
    <row r="876" spans="6:9" x14ac:dyDescent="0.25">
      <c r="F876" s="28"/>
      <c r="I876" s="28"/>
    </row>
    <row r="877" spans="6:9" x14ac:dyDescent="0.25">
      <c r="F877" s="28"/>
      <c r="I877" s="28"/>
    </row>
    <row r="878" spans="6:9" x14ac:dyDescent="0.25">
      <c r="F878" s="28"/>
      <c r="I878" s="28"/>
    </row>
    <row r="879" spans="6:9" x14ac:dyDescent="0.25">
      <c r="F879" s="28"/>
      <c r="I879" s="28"/>
    </row>
    <row r="880" spans="6:9" x14ac:dyDescent="0.25">
      <c r="F880" s="28"/>
      <c r="I880" s="28"/>
    </row>
    <row r="881" spans="6:9" x14ac:dyDescent="0.25">
      <c r="F881" s="28"/>
      <c r="I881" s="28"/>
    </row>
    <row r="882" spans="6:9" x14ac:dyDescent="0.25">
      <c r="F882" s="28"/>
      <c r="I882" s="28"/>
    </row>
    <row r="883" spans="6:9" x14ac:dyDescent="0.25">
      <c r="F883" s="28"/>
      <c r="I883" s="28"/>
    </row>
    <row r="884" spans="6:9" x14ac:dyDescent="0.25">
      <c r="F884" s="28"/>
      <c r="I884" s="28"/>
    </row>
    <row r="885" spans="6:9" x14ac:dyDescent="0.25">
      <c r="F885" s="28"/>
      <c r="I885" s="28"/>
    </row>
    <row r="886" spans="6:9" x14ac:dyDescent="0.25">
      <c r="F886" s="28"/>
      <c r="I886" s="28"/>
    </row>
    <row r="887" spans="6:9" x14ac:dyDescent="0.25">
      <c r="F887" s="28"/>
      <c r="I887" s="28"/>
    </row>
    <row r="888" spans="6:9" x14ac:dyDescent="0.25">
      <c r="F888" s="28"/>
      <c r="I888" s="28"/>
    </row>
    <row r="889" spans="6:9" x14ac:dyDescent="0.25">
      <c r="F889" s="28"/>
      <c r="I889" s="28"/>
    </row>
    <row r="890" spans="6:9" x14ac:dyDescent="0.25">
      <c r="F890" s="28"/>
      <c r="I890" s="28"/>
    </row>
    <row r="891" spans="6:9" x14ac:dyDescent="0.25">
      <c r="F891" s="28"/>
      <c r="I891" s="28"/>
    </row>
    <row r="892" spans="6:9" x14ac:dyDescent="0.25">
      <c r="F892" s="28"/>
      <c r="I892" s="28"/>
    </row>
    <row r="893" spans="6:9" x14ac:dyDescent="0.25">
      <c r="F893" s="28"/>
      <c r="I893" s="28"/>
    </row>
    <row r="894" spans="6:9" x14ac:dyDescent="0.25">
      <c r="F894" s="28"/>
      <c r="I894" s="28"/>
    </row>
    <row r="895" spans="6:9" x14ac:dyDescent="0.25">
      <c r="F895" s="28"/>
      <c r="I895" s="28"/>
    </row>
    <row r="896" spans="6:9" x14ac:dyDescent="0.25">
      <c r="F896" s="28"/>
      <c r="I896" s="28"/>
    </row>
    <row r="897" spans="6:9" x14ac:dyDescent="0.25">
      <c r="F897" s="28"/>
      <c r="I897" s="28"/>
    </row>
    <row r="898" spans="6:9" x14ac:dyDescent="0.25">
      <c r="F898" s="28"/>
      <c r="I898" s="28"/>
    </row>
    <row r="899" spans="6:9" x14ac:dyDescent="0.25">
      <c r="F899" s="28"/>
      <c r="I899" s="28"/>
    </row>
    <row r="900" spans="6:9" x14ac:dyDescent="0.25">
      <c r="F900" s="28"/>
      <c r="I900" s="28"/>
    </row>
    <row r="901" spans="6:9" x14ac:dyDescent="0.25">
      <c r="F901" s="28"/>
      <c r="I901" s="28"/>
    </row>
    <row r="902" spans="6:9" x14ac:dyDescent="0.25">
      <c r="F902" s="28"/>
      <c r="I902" s="28"/>
    </row>
    <row r="903" spans="6:9" x14ac:dyDescent="0.25">
      <c r="F903" s="28"/>
      <c r="I903" s="28"/>
    </row>
    <row r="904" spans="6:9" x14ac:dyDescent="0.25">
      <c r="F904" s="28"/>
      <c r="I904" s="28"/>
    </row>
    <row r="905" spans="6:9" x14ac:dyDescent="0.25">
      <c r="F905" s="28"/>
      <c r="I905" s="28"/>
    </row>
    <row r="906" spans="6:9" x14ac:dyDescent="0.25">
      <c r="F906" s="28"/>
      <c r="I906" s="28"/>
    </row>
    <row r="907" spans="6:9" x14ac:dyDescent="0.25">
      <c r="F907" s="28"/>
      <c r="I907" s="28"/>
    </row>
    <row r="908" spans="6:9" x14ac:dyDescent="0.25">
      <c r="F908" s="28"/>
      <c r="I908" s="28"/>
    </row>
    <row r="909" spans="6:9" x14ac:dyDescent="0.25">
      <c r="F909" s="28"/>
      <c r="I909" s="28"/>
    </row>
    <row r="910" spans="6:9" x14ac:dyDescent="0.25">
      <c r="F910" s="28"/>
      <c r="I910" s="28"/>
    </row>
    <row r="911" spans="6:9" x14ac:dyDescent="0.25">
      <c r="F911" s="28"/>
      <c r="I911" s="28"/>
    </row>
    <row r="912" spans="6:9" x14ac:dyDescent="0.25">
      <c r="F912" s="28"/>
      <c r="I912" s="28"/>
    </row>
    <row r="913" spans="6:9" x14ac:dyDescent="0.25">
      <c r="F913" s="28"/>
      <c r="I913" s="28"/>
    </row>
    <row r="914" spans="6:9" x14ac:dyDescent="0.25">
      <c r="F914" s="28"/>
      <c r="I914" s="28"/>
    </row>
    <row r="915" spans="6:9" x14ac:dyDescent="0.25">
      <c r="F915" s="28"/>
      <c r="I915" s="28"/>
    </row>
    <row r="916" spans="6:9" x14ac:dyDescent="0.25">
      <c r="F916" s="28"/>
      <c r="I916" s="28"/>
    </row>
    <row r="917" spans="6:9" x14ac:dyDescent="0.25">
      <c r="F917" s="28"/>
      <c r="I917" s="28"/>
    </row>
    <row r="918" spans="6:9" x14ac:dyDescent="0.25">
      <c r="F918" s="28"/>
      <c r="I918" s="28"/>
    </row>
    <row r="919" spans="6:9" x14ac:dyDescent="0.25">
      <c r="F919" s="28"/>
      <c r="I919" s="28"/>
    </row>
    <row r="920" spans="6:9" x14ac:dyDescent="0.25">
      <c r="F920" s="28"/>
      <c r="I920" s="28"/>
    </row>
    <row r="921" spans="6:9" x14ac:dyDescent="0.25">
      <c r="F921" s="28"/>
      <c r="I921" s="28"/>
    </row>
    <row r="922" spans="6:9" x14ac:dyDescent="0.25">
      <c r="F922" s="28"/>
      <c r="I922" s="28"/>
    </row>
    <row r="923" spans="6:9" x14ac:dyDescent="0.25">
      <c r="F923" s="28"/>
      <c r="I923" s="28"/>
    </row>
    <row r="924" spans="6:9" x14ac:dyDescent="0.25">
      <c r="F924" s="28"/>
      <c r="I924" s="28"/>
    </row>
    <row r="925" spans="6:9" x14ac:dyDescent="0.25">
      <c r="F925" s="28"/>
      <c r="I925" s="28"/>
    </row>
    <row r="926" spans="6:9" x14ac:dyDescent="0.25">
      <c r="F926" s="28"/>
      <c r="I926" s="28"/>
    </row>
    <row r="927" spans="6:9" x14ac:dyDescent="0.25">
      <c r="F927" s="28"/>
      <c r="I927" s="28"/>
    </row>
    <row r="928" spans="6:9" x14ac:dyDescent="0.25">
      <c r="F928" s="28"/>
      <c r="I928" s="28"/>
    </row>
    <row r="929" spans="6:9" x14ac:dyDescent="0.25">
      <c r="F929" s="28"/>
      <c r="I929" s="28"/>
    </row>
    <row r="930" spans="6:9" x14ac:dyDescent="0.25">
      <c r="F930" s="28"/>
      <c r="I930" s="28"/>
    </row>
    <row r="931" spans="6:9" x14ac:dyDescent="0.25">
      <c r="F931" s="28"/>
      <c r="I931" s="28"/>
    </row>
    <row r="932" spans="6:9" x14ac:dyDescent="0.25">
      <c r="F932" s="28"/>
      <c r="I932" s="28"/>
    </row>
    <row r="933" spans="6:9" x14ac:dyDescent="0.25">
      <c r="F933" s="28"/>
      <c r="I933" s="28"/>
    </row>
    <row r="934" spans="6:9" x14ac:dyDescent="0.25">
      <c r="F934" s="28"/>
      <c r="I934" s="28"/>
    </row>
    <row r="935" spans="6:9" x14ac:dyDescent="0.25">
      <c r="F935" s="28"/>
      <c r="I935" s="28"/>
    </row>
    <row r="936" spans="6:9" x14ac:dyDescent="0.25">
      <c r="F936" s="28"/>
      <c r="I936" s="28"/>
    </row>
    <row r="937" spans="6:9" x14ac:dyDescent="0.25">
      <c r="F937" s="28"/>
      <c r="I937" s="28"/>
    </row>
    <row r="938" spans="6:9" x14ac:dyDescent="0.25">
      <c r="F938" s="28"/>
      <c r="I938" s="28"/>
    </row>
    <row r="939" spans="6:9" x14ac:dyDescent="0.25">
      <c r="F939" s="28"/>
      <c r="I939" s="28"/>
    </row>
    <row r="940" spans="6:9" x14ac:dyDescent="0.25">
      <c r="F940" s="28"/>
      <c r="I940" s="28"/>
    </row>
    <row r="941" spans="6:9" x14ac:dyDescent="0.25">
      <c r="F941" s="28"/>
      <c r="I941" s="28"/>
    </row>
    <row r="942" spans="6:9" x14ac:dyDescent="0.25">
      <c r="F942" s="28"/>
      <c r="I942" s="28"/>
    </row>
    <row r="943" spans="6:9" x14ac:dyDescent="0.25">
      <c r="F943" s="28"/>
      <c r="I943" s="28"/>
    </row>
    <row r="944" spans="6:9" x14ac:dyDescent="0.25">
      <c r="F944" s="28"/>
      <c r="I944" s="28"/>
    </row>
    <row r="945" spans="6:9" x14ac:dyDescent="0.25">
      <c r="F945" s="28"/>
      <c r="I945" s="28"/>
    </row>
    <row r="946" spans="6:9" x14ac:dyDescent="0.25">
      <c r="F946" s="28"/>
      <c r="I946" s="28"/>
    </row>
    <row r="947" spans="6:9" x14ac:dyDescent="0.25">
      <c r="F947" s="28"/>
      <c r="I947" s="28"/>
    </row>
    <row r="948" spans="6:9" x14ac:dyDescent="0.25">
      <c r="F948" s="28"/>
      <c r="I948" s="28"/>
    </row>
    <row r="949" spans="6:9" x14ac:dyDescent="0.25">
      <c r="F949" s="28"/>
      <c r="I949" s="28"/>
    </row>
    <row r="950" spans="6:9" x14ac:dyDescent="0.25">
      <c r="F950" s="28"/>
      <c r="I950" s="28"/>
    </row>
    <row r="951" spans="6:9" x14ac:dyDescent="0.25">
      <c r="F951" s="28"/>
      <c r="I951" s="28"/>
    </row>
    <row r="952" spans="6:9" x14ac:dyDescent="0.25">
      <c r="F952" s="28"/>
      <c r="I952" s="28"/>
    </row>
    <row r="953" spans="6:9" x14ac:dyDescent="0.25">
      <c r="F953" s="28"/>
      <c r="I953" s="28"/>
    </row>
    <row r="954" spans="6:9" x14ac:dyDescent="0.25">
      <c r="F954" s="28"/>
      <c r="I954" s="28"/>
    </row>
    <row r="955" spans="6:9" x14ac:dyDescent="0.25">
      <c r="F955" s="28"/>
      <c r="I955" s="28"/>
    </row>
    <row r="956" spans="6:9" x14ac:dyDescent="0.25">
      <c r="F956" s="28"/>
      <c r="I956" s="28"/>
    </row>
    <row r="957" spans="6:9" x14ac:dyDescent="0.25">
      <c r="F957" s="28"/>
      <c r="I957" s="28"/>
    </row>
    <row r="958" spans="6:9" x14ac:dyDescent="0.25">
      <c r="F958" s="28"/>
      <c r="I958" s="28"/>
    </row>
    <row r="959" spans="6:9" x14ac:dyDescent="0.25">
      <c r="F959" s="28"/>
      <c r="I959" s="28"/>
    </row>
    <row r="960" spans="6:9" x14ac:dyDescent="0.25">
      <c r="F960" s="28"/>
      <c r="I960" s="28"/>
    </row>
    <row r="961" spans="6:9" x14ac:dyDescent="0.25">
      <c r="F961" s="28"/>
      <c r="I961" s="28"/>
    </row>
    <row r="962" spans="6:9" x14ac:dyDescent="0.25">
      <c r="F962" s="28"/>
      <c r="I962" s="28"/>
    </row>
    <row r="963" spans="6:9" x14ac:dyDescent="0.25">
      <c r="F963" s="28"/>
      <c r="I963" s="28"/>
    </row>
    <row r="964" spans="6:9" x14ac:dyDescent="0.25">
      <c r="F964" s="28"/>
      <c r="I964" s="28"/>
    </row>
    <row r="965" spans="6:9" x14ac:dyDescent="0.25">
      <c r="F965" s="28"/>
      <c r="I965" s="28"/>
    </row>
    <row r="966" spans="6:9" x14ac:dyDescent="0.25">
      <c r="F966" s="28"/>
      <c r="I966" s="28"/>
    </row>
    <row r="967" spans="6:9" x14ac:dyDescent="0.25">
      <c r="F967" s="28"/>
      <c r="I967" s="28"/>
    </row>
    <row r="968" spans="6:9" x14ac:dyDescent="0.25">
      <c r="F968" s="28"/>
      <c r="I968" s="28"/>
    </row>
    <row r="969" spans="6:9" x14ac:dyDescent="0.25">
      <c r="F969" s="28"/>
      <c r="I969" s="28"/>
    </row>
    <row r="970" spans="6:9" x14ac:dyDescent="0.25">
      <c r="F970" s="28"/>
      <c r="I970" s="28"/>
    </row>
    <row r="971" spans="6:9" x14ac:dyDescent="0.25">
      <c r="F971" s="28"/>
      <c r="I971" s="28"/>
    </row>
    <row r="972" spans="6:9" x14ac:dyDescent="0.25">
      <c r="F972" s="28"/>
      <c r="I972" s="28"/>
    </row>
    <row r="973" spans="6:9" x14ac:dyDescent="0.25">
      <c r="F973" s="28"/>
      <c r="I973" s="28"/>
    </row>
    <row r="974" spans="6:9" x14ac:dyDescent="0.25">
      <c r="F974" s="28"/>
      <c r="I974" s="28"/>
    </row>
    <row r="975" spans="6:9" x14ac:dyDescent="0.25">
      <c r="F975" s="28"/>
      <c r="I975" s="28"/>
    </row>
    <row r="976" spans="6:9" x14ac:dyDescent="0.25">
      <c r="F976" s="28"/>
      <c r="I976" s="28"/>
    </row>
    <row r="977" spans="6:9" x14ac:dyDescent="0.25">
      <c r="F977" s="28"/>
      <c r="I977" s="28"/>
    </row>
    <row r="978" spans="6:9" x14ac:dyDescent="0.25">
      <c r="F978" s="28"/>
      <c r="I978" s="28"/>
    </row>
    <row r="979" spans="6:9" x14ac:dyDescent="0.25">
      <c r="F979" s="28"/>
      <c r="I979" s="28"/>
    </row>
    <row r="980" spans="6:9" x14ac:dyDescent="0.25">
      <c r="F980" s="28"/>
      <c r="I980" s="28"/>
    </row>
    <row r="981" spans="6:9" x14ac:dyDescent="0.25">
      <c r="F981" s="28"/>
      <c r="I981" s="28"/>
    </row>
    <row r="982" spans="6:9" x14ac:dyDescent="0.25">
      <c r="F982" s="28"/>
      <c r="I982" s="28"/>
    </row>
    <row r="983" spans="6:9" x14ac:dyDescent="0.25">
      <c r="F983" s="28"/>
      <c r="I983" s="28"/>
    </row>
    <row r="984" spans="6:9" x14ac:dyDescent="0.25">
      <c r="F984" s="28"/>
      <c r="I984" s="28"/>
    </row>
    <row r="985" spans="6:9" x14ac:dyDescent="0.25">
      <c r="F985" s="28"/>
      <c r="I985" s="28"/>
    </row>
    <row r="986" spans="6:9" x14ac:dyDescent="0.25">
      <c r="F986" s="28"/>
      <c r="I986" s="28"/>
    </row>
    <row r="987" spans="6:9" x14ac:dyDescent="0.25">
      <c r="F987" s="28"/>
      <c r="I987" s="28"/>
    </row>
    <row r="988" spans="6:9" x14ac:dyDescent="0.25">
      <c r="F988" s="28"/>
      <c r="I988" s="28"/>
    </row>
    <row r="989" spans="6:9" x14ac:dyDescent="0.25">
      <c r="F989" s="28"/>
      <c r="I989" s="28"/>
    </row>
    <row r="990" spans="6:9" x14ac:dyDescent="0.25">
      <c r="F990" s="28"/>
      <c r="I990" s="28"/>
    </row>
    <row r="991" spans="6:9" x14ac:dyDescent="0.25">
      <c r="F991" s="28"/>
      <c r="I991" s="28"/>
    </row>
    <row r="992" spans="6:9" x14ac:dyDescent="0.25">
      <c r="F992" s="28"/>
      <c r="I992" s="28"/>
    </row>
    <row r="993" spans="6:9" x14ac:dyDescent="0.25">
      <c r="F993" s="28"/>
      <c r="I993" s="28"/>
    </row>
    <row r="994" spans="6:9" x14ac:dyDescent="0.25">
      <c r="F994" s="28"/>
      <c r="I994" s="28"/>
    </row>
    <row r="995" spans="6:9" x14ac:dyDescent="0.25">
      <c r="F995" s="28"/>
      <c r="I995" s="28"/>
    </row>
    <row r="996" spans="6:9" x14ac:dyDescent="0.25">
      <c r="F996" s="28"/>
      <c r="I996" s="28"/>
    </row>
    <row r="997" spans="6:9" x14ac:dyDescent="0.25">
      <c r="F997" s="28"/>
      <c r="I997" s="28"/>
    </row>
    <row r="998" spans="6:9" x14ac:dyDescent="0.25">
      <c r="F998" s="28"/>
      <c r="I998" s="28"/>
    </row>
    <row r="999" spans="6:9" x14ac:dyDescent="0.25">
      <c r="F999" s="28"/>
      <c r="I999" s="28"/>
    </row>
    <row r="1000" spans="6:9" x14ac:dyDescent="0.25">
      <c r="F1000" s="28"/>
      <c r="I1000" s="28"/>
    </row>
    <row r="1001" spans="6:9" x14ac:dyDescent="0.25">
      <c r="F1001" s="28"/>
      <c r="I1001" s="28"/>
    </row>
    <row r="1002" spans="6:9" x14ac:dyDescent="0.25">
      <c r="F1002" s="28"/>
      <c r="I1002" s="28"/>
    </row>
    <row r="1003" spans="6:9" x14ac:dyDescent="0.25">
      <c r="F1003" s="28"/>
      <c r="I1003" s="28"/>
    </row>
    <row r="1004" spans="6:9" x14ac:dyDescent="0.25">
      <c r="F1004" s="28"/>
      <c r="I1004" s="28"/>
    </row>
    <row r="1005" spans="6:9" x14ac:dyDescent="0.25">
      <c r="F1005" s="28"/>
      <c r="I1005" s="28"/>
    </row>
    <row r="1006" spans="6:9" x14ac:dyDescent="0.25">
      <c r="F1006" s="28"/>
      <c r="I1006" s="28"/>
    </row>
    <row r="1007" spans="6:9" x14ac:dyDescent="0.25">
      <c r="F1007" s="28"/>
      <c r="I1007" s="28"/>
    </row>
    <row r="1008" spans="6:9" x14ac:dyDescent="0.25">
      <c r="F1008" s="28"/>
      <c r="I1008" s="28"/>
    </row>
    <row r="1009" spans="6:9" x14ac:dyDescent="0.25">
      <c r="F1009" s="28"/>
      <c r="I1009" s="28"/>
    </row>
    <row r="1010" spans="6:9" x14ac:dyDescent="0.25">
      <c r="F1010" s="28"/>
      <c r="I1010" s="28"/>
    </row>
    <row r="1011" spans="6:9" x14ac:dyDescent="0.25">
      <c r="F1011" s="28"/>
      <c r="I1011" s="28"/>
    </row>
    <row r="1012" spans="6:9" x14ac:dyDescent="0.25">
      <c r="F1012" s="28"/>
      <c r="I1012" s="28"/>
    </row>
    <row r="1013" spans="6:9" x14ac:dyDescent="0.25">
      <c r="F1013" s="28"/>
      <c r="I1013" s="28"/>
    </row>
    <row r="1014" spans="6:9" x14ac:dyDescent="0.25">
      <c r="F1014" s="28"/>
      <c r="I1014" s="28"/>
    </row>
    <row r="1015" spans="6:9" x14ac:dyDescent="0.25">
      <c r="F1015" s="28"/>
      <c r="I1015" s="28"/>
    </row>
    <row r="1016" spans="6:9" x14ac:dyDescent="0.25">
      <c r="F1016" s="28"/>
      <c r="I1016" s="28"/>
    </row>
    <row r="1017" spans="6:9" x14ac:dyDescent="0.25">
      <c r="F1017" s="28"/>
      <c r="I1017" s="28"/>
    </row>
    <row r="1018" spans="6:9" x14ac:dyDescent="0.25">
      <c r="F1018" s="28"/>
      <c r="I1018" s="28"/>
    </row>
    <row r="1019" spans="6:9" x14ac:dyDescent="0.25">
      <c r="F1019" s="28"/>
      <c r="I1019" s="28"/>
    </row>
    <row r="1020" spans="6:9" x14ac:dyDescent="0.25">
      <c r="F1020" s="28"/>
      <c r="I1020" s="28"/>
    </row>
    <row r="1021" spans="6:9" x14ac:dyDescent="0.25">
      <c r="F1021" s="28"/>
      <c r="I1021" s="28"/>
    </row>
    <row r="1022" spans="6:9" x14ac:dyDescent="0.25">
      <c r="F1022" s="28"/>
      <c r="I1022" s="28"/>
    </row>
    <row r="1023" spans="6:9" x14ac:dyDescent="0.25">
      <c r="F1023" s="28"/>
      <c r="I1023" s="28"/>
    </row>
    <row r="1024" spans="6:9" x14ac:dyDescent="0.25">
      <c r="F1024" s="28"/>
      <c r="I1024" s="28"/>
    </row>
    <row r="1025" spans="6:9" x14ac:dyDescent="0.25">
      <c r="F1025" s="28"/>
      <c r="I1025" s="28"/>
    </row>
    <row r="1026" spans="6:9" x14ac:dyDescent="0.25">
      <c r="F1026" s="28"/>
      <c r="I1026" s="28"/>
    </row>
    <row r="1027" spans="6:9" x14ac:dyDescent="0.25">
      <c r="F1027" s="28"/>
      <c r="I1027" s="28"/>
    </row>
    <row r="1028" spans="6:9" x14ac:dyDescent="0.25">
      <c r="F1028" s="28"/>
      <c r="I1028" s="28"/>
    </row>
    <row r="1029" spans="6:9" x14ac:dyDescent="0.25">
      <c r="F1029" s="28"/>
      <c r="I1029" s="28"/>
    </row>
    <row r="1030" spans="6:9" x14ac:dyDescent="0.25">
      <c r="F1030" s="28"/>
      <c r="I1030" s="28"/>
    </row>
    <row r="1031" spans="6:9" x14ac:dyDescent="0.25">
      <c r="F1031" s="28"/>
      <c r="I1031" s="28"/>
    </row>
    <row r="1032" spans="6:9" x14ac:dyDescent="0.25">
      <c r="F1032" s="28"/>
      <c r="I1032" s="28"/>
    </row>
    <row r="1033" spans="6:9" x14ac:dyDescent="0.25">
      <c r="F1033" s="28"/>
      <c r="I1033" s="28"/>
    </row>
    <row r="1034" spans="6:9" x14ac:dyDescent="0.25">
      <c r="F1034" s="28"/>
      <c r="I1034" s="28"/>
    </row>
    <row r="1035" spans="6:9" x14ac:dyDescent="0.25">
      <c r="F1035" s="28"/>
      <c r="I1035" s="28"/>
    </row>
    <row r="1036" spans="6:9" x14ac:dyDescent="0.25">
      <c r="F1036" s="28"/>
      <c r="I1036" s="28"/>
    </row>
    <row r="1037" spans="6:9" x14ac:dyDescent="0.25">
      <c r="F1037" s="28"/>
      <c r="I1037" s="28"/>
    </row>
    <row r="1038" spans="6:9" x14ac:dyDescent="0.25">
      <c r="F1038" s="28"/>
      <c r="I1038" s="28"/>
    </row>
    <row r="1039" spans="6:9" x14ac:dyDescent="0.25">
      <c r="F1039" s="28"/>
      <c r="I1039" s="28"/>
    </row>
    <row r="1040" spans="6:9" x14ac:dyDescent="0.25">
      <c r="F1040" s="28"/>
      <c r="I1040" s="28"/>
    </row>
    <row r="1041" spans="6:9" x14ac:dyDescent="0.25">
      <c r="F1041" s="28"/>
      <c r="I1041" s="28"/>
    </row>
    <row r="1042" spans="6:9" x14ac:dyDescent="0.25">
      <c r="F1042" s="28"/>
      <c r="I1042" s="28"/>
    </row>
    <row r="1043" spans="6:9" x14ac:dyDescent="0.25">
      <c r="F1043" s="28"/>
      <c r="I1043" s="28"/>
    </row>
    <row r="1044" spans="6:9" x14ac:dyDescent="0.25">
      <c r="F1044" s="28"/>
      <c r="I1044" s="28"/>
    </row>
    <row r="1045" spans="6:9" x14ac:dyDescent="0.25">
      <c r="F1045" s="28"/>
      <c r="I1045" s="28"/>
    </row>
    <row r="1046" spans="6:9" x14ac:dyDescent="0.25">
      <c r="F1046" s="28"/>
      <c r="I1046" s="28"/>
    </row>
    <row r="1047" spans="6:9" x14ac:dyDescent="0.25">
      <c r="F1047" s="28"/>
      <c r="I1047" s="28"/>
    </row>
    <row r="1048" spans="6:9" x14ac:dyDescent="0.25">
      <c r="F1048" s="28"/>
      <c r="I1048" s="28"/>
    </row>
    <row r="1049" spans="6:9" x14ac:dyDescent="0.25">
      <c r="F1049" s="28"/>
      <c r="I1049" s="28"/>
    </row>
    <row r="1050" spans="6:9" x14ac:dyDescent="0.25">
      <c r="F1050" s="28"/>
      <c r="I1050" s="28"/>
    </row>
    <row r="1051" spans="6:9" x14ac:dyDescent="0.25">
      <c r="F1051" s="28"/>
      <c r="I1051" s="28"/>
    </row>
    <row r="1052" spans="6:9" x14ac:dyDescent="0.25">
      <c r="F1052" s="28"/>
      <c r="I1052" s="28"/>
    </row>
    <row r="1053" spans="6:9" x14ac:dyDescent="0.25">
      <c r="F1053" s="28"/>
      <c r="I1053" s="28"/>
    </row>
    <row r="1054" spans="6:9" x14ac:dyDescent="0.25">
      <c r="F1054" s="28"/>
      <c r="I1054" s="28"/>
    </row>
    <row r="1055" spans="6:9" x14ac:dyDescent="0.25">
      <c r="F1055" s="28"/>
      <c r="I1055" s="28"/>
    </row>
    <row r="1056" spans="6:9" x14ac:dyDescent="0.25">
      <c r="F1056" s="28"/>
      <c r="I1056" s="28"/>
    </row>
    <row r="1057" spans="6:9" x14ac:dyDescent="0.25">
      <c r="F1057" s="28"/>
      <c r="I1057" s="28"/>
    </row>
    <row r="1058" spans="6:9" x14ac:dyDescent="0.25">
      <c r="F1058" s="28"/>
      <c r="I1058" s="28"/>
    </row>
    <row r="1059" spans="6:9" x14ac:dyDescent="0.25">
      <c r="F1059" s="28"/>
      <c r="I1059" s="28"/>
    </row>
    <row r="1060" spans="6:9" x14ac:dyDescent="0.25">
      <c r="F1060" s="28"/>
      <c r="I1060" s="28"/>
    </row>
    <row r="1061" spans="6:9" x14ac:dyDescent="0.25">
      <c r="F1061" s="28"/>
      <c r="I1061" s="28"/>
    </row>
    <row r="1062" spans="6:9" x14ac:dyDescent="0.25">
      <c r="F1062" s="28"/>
      <c r="I1062" s="28"/>
    </row>
    <row r="1063" spans="6:9" x14ac:dyDescent="0.25">
      <c r="F1063" s="28"/>
      <c r="I1063" s="28"/>
    </row>
    <row r="1064" spans="6:9" x14ac:dyDescent="0.25">
      <c r="F1064" s="28"/>
      <c r="I1064" s="28"/>
    </row>
    <row r="1065" spans="6:9" x14ac:dyDescent="0.25">
      <c r="F1065" s="28"/>
      <c r="I1065" s="28"/>
    </row>
    <row r="1066" spans="6:9" x14ac:dyDescent="0.25">
      <c r="F1066" s="28"/>
      <c r="I1066" s="28"/>
    </row>
    <row r="1067" spans="6:9" x14ac:dyDescent="0.25">
      <c r="F1067" s="28"/>
      <c r="I1067" s="28"/>
    </row>
    <row r="1068" spans="6:9" x14ac:dyDescent="0.25">
      <c r="F1068" s="28"/>
      <c r="I1068" s="28"/>
    </row>
    <row r="1069" spans="6:9" x14ac:dyDescent="0.25">
      <c r="F1069" s="28"/>
      <c r="I1069" s="28"/>
    </row>
    <row r="1070" spans="6:9" x14ac:dyDescent="0.25">
      <c r="F1070" s="28"/>
      <c r="I1070" s="28"/>
    </row>
    <row r="1071" spans="6:9" x14ac:dyDescent="0.25">
      <c r="F1071" s="28"/>
      <c r="I1071" s="28"/>
    </row>
    <row r="1072" spans="6:9" x14ac:dyDescent="0.25">
      <c r="F1072" s="28"/>
      <c r="I1072" s="28"/>
    </row>
    <row r="1073" spans="6:9" x14ac:dyDescent="0.25">
      <c r="F1073" s="28"/>
      <c r="I1073" s="28"/>
    </row>
    <row r="1074" spans="6:9" x14ac:dyDescent="0.25">
      <c r="F1074" s="28"/>
      <c r="I1074" s="28"/>
    </row>
    <row r="1075" spans="6:9" x14ac:dyDescent="0.25">
      <c r="F1075" s="28"/>
      <c r="I1075" s="28"/>
    </row>
    <row r="1076" spans="6:9" x14ac:dyDescent="0.25">
      <c r="F1076" s="28"/>
      <c r="I1076" s="28"/>
    </row>
    <row r="1077" spans="6:9" x14ac:dyDescent="0.25">
      <c r="F1077" s="28"/>
      <c r="I1077" s="28"/>
    </row>
    <row r="1078" spans="6:9" x14ac:dyDescent="0.25">
      <c r="F1078" s="28"/>
      <c r="I1078" s="28"/>
    </row>
    <row r="1079" spans="6:9" x14ac:dyDescent="0.25">
      <c r="F1079" s="28"/>
      <c r="I1079" s="28"/>
    </row>
    <row r="1080" spans="6:9" x14ac:dyDescent="0.25">
      <c r="F1080" s="28"/>
      <c r="I1080" s="28"/>
    </row>
    <row r="1081" spans="6:9" x14ac:dyDescent="0.25">
      <c r="F1081" s="28"/>
      <c r="I1081" s="28"/>
    </row>
    <row r="1082" spans="6:9" x14ac:dyDescent="0.25">
      <c r="F1082" s="28"/>
      <c r="I1082" s="28"/>
    </row>
    <row r="1083" spans="6:9" x14ac:dyDescent="0.25">
      <c r="F1083" s="28"/>
      <c r="I1083" s="28"/>
    </row>
    <row r="1084" spans="6:9" x14ac:dyDescent="0.25">
      <c r="F1084" s="28"/>
      <c r="I1084" s="28"/>
    </row>
    <row r="1085" spans="6:9" x14ac:dyDescent="0.25">
      <c r="F1085" s="28"/>
      <c r="I1085" s="28"/>
    </row>
    <row r="1086" spans="6:9" x14ac:dyDescent="0.25">
      <c r="F1086" s="28"/>
      <c r="I1086" s="28"/>
    </row>
    <row r="1087" spans="6:9" x14ac:dyDescent="0.25">
      <c r="F1087" s="28"/>
      <c r="I1087" s="28"/>
    </row>
    <row r="1088" spans="6:9" x14ac:dyDescent="0.25">
      <c r="F1088" s="28"/>
      <c r="I1088" s="28"/>
    </row>
    <row r="1089" spans="6:9" x14ac:dyDescent="0.25">
      <c r="F1089" s="28"/>
      <c r="I1089" s="28"/>
    </row>
    <row r="1090" spans="6:9" x14ac:dyDescent="0.25">
      <c r="F1090" s="28"/>
      <c r="I1090" s="28"/>
    </row>
    <row r="1091" spans="6:9" x14ac:dyDescent="0.25">
      <c r="F1091" s="28"/>
      <c r="I1091" s="28"/>
    </row>
    <row r="1092" spans="6:9" x14ac:dyDescent="0.25">
      <c r="F1092" s="28"/>
      <c r="I1092" s="28"/>
    </row>
    <row r="1093" spans="6:9" x14ac:dyDescent="0.25">
      <c r="F1093" s="28"/>
      <c r="I1093" s="28"/>
    </row>
    <row r="1094" spans="6:9" x14ac:dyDescent="0.25">
      <c r="F1094" s="28"/>
      <c r="I1094" s="28"/>
    </row>
    <row r="1095" spans="6:9" x14ac:dyDescent="0.25">
      <c r="F1095" s="28"/>
      <c r="I1095" s="28"/>
    </row>
    <row r="1096" spans="6:9" x14ac:dyDescent="0.25">
      <c r="F1096" s="28"/>
      <c r="I1096" s="28"/>
    </row>
    <row r="1097" spans="6:9" x14ac:dyDescent="0.25">
      <c r="F1097" s="28"/>
      <c r="I1097" s="28"/>
    </row>
    <row r="1098" spans="6:9" x14ac:dyDescent="0.25">
      <c r="F1098" s="28"/>
      <c r="I1098" s="28"/>
    </row>
    <row r="1099" spans="6:9" x14ac:dyDescent="0.25">
      <c r="F1099" s="28"/>
      <c r="I1099" s="28"/>
    </row>
    <row r="1100" spans="6:9" x14ac:dyDescent="0.25">
      <c r="F1100" s="28"/>
      <c r="I1100" s="28"/>
    </row>
    <row r="1101" spans="6:9" x14ac:dyDescent="0.25">
      <c r="F1101" s="28"/>
      <c r="I1101" s="28"/>
    </row>
    <row r="1102" spans="6:9" x14ac:dyDescent="0.25">
      <c r="F1102" s="28"/>
      <c r="I1102" s="28"/>
    </row>
    <row r="1103" spans="6:9" x14ac:dyDescent="0.25">
      <c r="F1103" s="28"/>
      <c r="I1103" s="28"/>
    </row>
    <row r="1104" spans="6:9" x14ac:dyDescent="0.25">
      <c r="F1104" s="28"/>
      <c r="I1104" s="28"/>
    </row>
    <row r="1105" spans="6:9" x14ac:dyDescent="0.25">
      <c r="F1105" s="28"/>
      <c r="I1105" s="28"/>
    </row>
    <row r="1106" spans="6:9" x14ac:dyDescent="0.25">
      <c r="F1106" s="28"/>
      <c r="I1106" s="28"/>
    </row>
    <row r="1107" spans="6:9" x14ac:dyDescent="0.25">
      <c r="F1107" s="28"/>
      <c r="I1107" s="28"/>
    </row>
    <row r="1108" spans="6:9" x14ac:dyDescent="0.25">
      <c r="F1108" s="28"/>
      <c r="I1108" s="28"/>
    </row>
    <row r="1109" spans="6:9" x14ac:dyDescent="0.25">
      <c r="F1109" s="28"/>
      <c r="I1109" s="28"/>
    </row>
    <row r="1110" spans="6:9" x14ac:dyDescent="0.25">
      <c r="F1110" s="28"/>
      <c r="I1110" s="28"/>
    </row>
    <row r="1111" spans="6:9" x14ac:dyDescent="0.25">
      <c r="F1111" s="28"/>
      <c r="I1111" s="28"/>
    </row>
    <row r="1112" spans="6:9" x14ac:dyDescent="0.25">
      <c r="F1112" s="28"/>
      <c r="I1112" s="28"/>
    </row>
    <row r="1113" spans="6:9" x14ac:dyDescent="0.25">
      <c r="F1113" s="28"/>
      <c r="I1113" s="28"/>
    </row>
    <row r="1114" spans="6:9" x14ac:dyDescent="0.25">
      <c r="F1114" s="28"/>
      <c r="I1114" s="28"/>
    </row>
    <row r="1115" spans="6:9" x14ac:dyDescent="0.25">
      <c r="F1115" s="28"/>
      <c r="I1115" s="28"/>
    </row>
    <row r="1116" spans="6:9" x14ac:dyDescent="0.25">
      <c r="F1116" s="28"/>
      <c r="I1116" s="28"/>
    </row>
    <row r="1117" spans="6:9" x14ac:dyDescent="0.25">
      <c r="F1117" s="28"/>
      <c r="I1117" s="28"/>
    </row>
    <row r="1118" spans="6:9" x14ac:dyDescent="0.25">
      <c r="F1118" s="28"/>
      <c r="I1118" s="28"/>
    </row>
    <row r="1119" spans="6:9" x14ac:dyDescent="0.25">
      <c r="F1119" s="28"/>
      <c r="I1119" s="28"/>
    </row>
    <row r="1120" spans="6:9" x14ac:dyDescent="0.25">
      <c r="F1120" s="28"/>
      <c r="I1120" s="28"/>
    </row>
    <row r="1121" spans="6:9" x14ac:dyDescent="0.25">
      <c r="F1121" s="28"/>
      <c r="I1121" s="28"/>
    </row>
    <row r="1122" spans="6:9" x14ac:dyDescent="0.25">
      <c r="F1122" s="28"/>
      <c r="I1122" s="28"/>
    </row>
    <row r="1123" spans="6:9" x14ac:dyDescent="0.25">
      <c r="F1123" s="28"/>
      <c r="I1123" s="28"/>
    </row>
    <row r="1124" spans="6:9" x14ac:dyDescent="0.25">
      <c r="F1124" s="28"/>
      <c r="I1124" s="28"/>
    </row>
    <row r="1125" spans="6:9" x14ac:dyDescent="0.25">
      <c r="F1125" s="28"/>
      <c r="I1125" s="28"/>
    </row>
    <row r="1126" spans="6:9" x14ac:dyDescent="0.25">
      <c r="F1126" s="28"/>
      <c r="I1126" s="28"/>
    </row>
    <row r="1127" spans="6:9" x14ac:dyDescent="0.25">
      <c r="F1127" s="28"/>
      <c r="I1127" s="28"/>
    </row>
    <row r="1128" spans="6:9" x14ac:dyDescent="0.25">
      <c r="F1128" s="28"/>
      <c r="I1128" s="28"/>
    </row>
    <row r="1129" spans="6:9" x14ac:dyDescent="0.25">
      <c r="F1129" s="28"/>
      <c r="I1129" s="28"/>
    </row>
    <row r="1130" spans="6:9" x14ac:dyDescent="0.25">
      <c r="F1130" s="28"/>
      <c r="I1130" s="28"/>
    </row>
    <row r="1131" spans="6:9" x14ac:dyDescent="0.25">
      <c r="F1131" s="28"/>
      <c r="I1131" s="28"/>
    </row>
    <row r="1132" spans="6:9" x14ac:dyDescent="0.25">
      <c r="F1132" s="28"/>
      <c r="I1132" s="28"/>
    </row>
    <row r="1133" spans="6:9" x14ac:dyDescent="0.25">
      <c r="F1133" s="28"/>
      <c r="I1133" s="28"/>
    </row>
    <row r="1134" spans="6:9" x14ac:dyDescent="0.25">
      <c r="F1134" s="28"/>
      <c r="I1134" s="28"/>
    </row>
    <row r="1135" spans="6:9" x14ac:dyDescent="0.25">
      <c r="F1135" s="28"/>
      <c r="I1135" s="28"/>
    </row>
    <row r="1136" spans="6:9" x14ac:dyDescent="0.25">
      <c r="F1136" s="28"/>
      <c r="I1136" s="28"/>
    </row>
    <row r="1137" spans="6:9" x14ac:dyDescent="0.25">
      <c r="F1137" s="28"/>
      <c r="I1137" s="28"/>
    </row>
    <row r="1138" spans="6:9" x14ac:dyDescent="0.25">
      <c r="F1138" s="28"/>
      <c r="I1138" s="28"/>
    </row>
    <row r="1139" spans="6:9" x14ac:dyDescent="0.25">
      <c r="F1139" s="28"/>
      <c r="I1139" s="28"/>
    </row>
    <row r="1140" spans="6:9" x14ac:dyDescent="0.25">
      <c r="F1140" s="28"/>
      <c r="I1140" s="28"/>
    </row>
    <row r="1141" spans="6:9" x14ac:dyDescent="0.25">
      <c r="F1141" s="28"/>
      <c r="I1141" s="28"/>
    </row>
    <row r="1142" spans="6:9" x14ac:dyDescent="0.25">
      <c r="F1142" s="28"/>
      <c r="I1142" s="28"/>
    </row>
    <row r="1143" spans="6:9" x14ac:dyDescent="0.25">
      <c r="F1143" s="28"/>
      <c r="I1143" s="28"/>
    </row>
    <row r="1144" spans="6:9" x14ac:dyDescent="0.25">
      <c r="F1144" s="28"/>
      <c r="I1144" s="28"/>
    </row>
    <row r="1145" spans="6:9" x14ac:dyDescent="0.25">
      <c r="F1145" s="28"/>
      <c r="I1145" s="28"/>
    </row>
    <row r="1146" spans="6:9" x14ac:dyDescent="0.25">
      <c r="F1146" s="28"/>
      <c r="I1146" s="28"/>
    </row>
    <row r="1147" spans="6:9" x14ac:dyDescent="0.25">
      <c r="F1147" s="28"/>
      <c r="I1147" s="28"/>
    </row>
    <row r="1148" spans="6:9" x14ac:dyDescent="0.25">
      <c r="F1148" s="28"/>
      <c r="I1148" s="28"/>
    </row>
    <row r="1149" spans="6:9" x14ac:dyDescent="0.25">
      <c r="F1149" s="28"/>
      <c r="I1149" s="28"/>
    </row>
    <row r="1150" spans="6:9" x14ac:dyDescent="0.25">
      <c r="F1150" s="28"/>
      <c r="I1150" s="28"/>
    </row>
    <row r="1151" spans="6:9" x14ac:dyDescent="0.25">
      <c r="F1151" s="28"/>
      <c r="I1151" s="28"/>
    </row>
    <row r="1152" spans="6:9" x14ac:dyDescent="0.25">
      <c r="F1152" s="28"/>
      <c r="I1152" s="28"/>
    </row>
    <row r="1153" spans="6:9" x14ac:dyDescent="0.25">
      <c r="F1153" s="28"/>
      <c r="I1153" s="28"/>
    </row>
    <row r="1154" spans="6:9" x14ac:dyDescent="0.25">
      <c r="F1154" s="28"/>
      <c r="I1154" s="28"/>
    </row>
    <row r="1155" spans="6:9" x14ac:dyDescent="0.25">
      <c r="F1155" s="28"/>
      <c r="I1155" s="28"/>
    </row>
    <row r="1156" spans="6:9" x14ac:dyDescent="0.25">
      <c r="F1156" s="28"/>
      <c r="I1156" s="28"/>
    </row>
    <row r="1157" spans="6:9" x14ac:dyDescent="0.25">
      <c r="F1157" s="28"/>
      <c r="I1157" s="28"/>
    </row>
    <row r="1158" spans="6:9" x14ac:dyDescent="0.25">
      <c r="F1158" s="28"/>
      <c r="I1158" s="28"/>
    </row>
    <row r="1159" spans="6:9" x14ac:dyDescent="0.25">
      <c r="F1159" s="28"/>
      <c r="I1159" s="28"/>
    </row>
    <row r="1160" spans="6:9" x14ac:dyDescent="0.25">
      <c r="F1160" s="28"/>
      <c r="I1160" s="28"/>
    </row>
    <row r="1161" spans="6:9" x14ac:dyDescent="0.25">
      <c r="F1161" s="28"/>
      <c r="I1161" s="28"/>
    </row>
    <row r="1162" spans="6:9" x14ac:dyDescent="0.25">
      <c r="F1162" s="28"/>
      <c r="I1162" s="28"/>
    </row>
    <row r="1163" spans="6:9" x14ac:dyDescent="0.25">
      <c r="F1163" s="28"/>
      <c r="I1163" s="28"/>
    </row>
    <row r="1164" spans="6:9" x14ac:dyDescent="0.25">
      <c r="F1164" s="28"/>
      <c r="I1164" s="28"/>
    </row>
    <row r="1165" spans="6:9" x14ac:dyDescent="0.25">
      <c r="F1165" s="28"/>
      <c r="I1165" s="28"/>
    </row>
    <row r="1166" spans="6:9" x14ac:dyDescent="0.25">
      <c r="F1166" s="28"/>
      <c r="I1166" s="28"/>
    </row>
    <row r="1167" spans="6:9" x14ac:dyDescent="0.25">
      <c r="F1167" s="28"/>
      <c r="I1167" s="28"/>
    </row>
    <row r="1168" spans="6:9" x14ac:dyDescent="0.25">
      <c r="F1168" s="28"/>
      <c r="I1168" s="28"/>
    </row>
    <row r="1169" spans="6:9" x14ac:dyDescent="0.25">
      <c r="F1169" s="28"/>
      <c r="I1169" s="28"/>
    </row>
    <row r="1170" spans="6:9" x14ac:dyDescent="0.25">
      <c r="F1170" s="28"/>
      <c r="I1170" s="28"/>
    </row>
    <row r="1171" spans="6:9" x14ac:dyDescent="0.25">
      <c r="F1171" s="28"/>
      <c r="I1171" s="28"/>
    </row>
    <row r="1172" spans="6:9" x14ac:dyDescent="0.25">
      <c r="F1172" s="28"/>
      <c r="I1172" s="28"/>
    </row>
    <row r="1173" spans="6:9" x14ac:dyDescent="0.25">
      <c r="F1173" s="28"/>
      <c r="I1173" s="28"/>
    </row>
    <row r="1174" spans="6:9" x14ac:dyDescent="0.25">
      <c r="F1174" s="28"/>
      <c r="I1174" s="28"/>
    </row>
    <row r="1175" spans="6:9" x14ac:dyDescent="0.25">
      <c r="F1175" s="28"/>
      <c r="I1175" s="28"/>
    </row>
    <row r="1176" spans="6:9" x14ac:dyDescent="0.25">
      <c r="F1176" s="28"/>
      <c r="I1176" s="28"/>
    </row>
    <row r="1177" spans="6:9" x14ac:dyDescent="0.25">
      <c r="F1177" s="28"/>
      <c r="I1177" s="28"/>
    </row>
    <row r="1178" spans="6:9" x14ac:dyDescent="0.25">
      <c r="F1178" s="28"/>
      <c r="I1178" s="28"/>
    </row>
    <row r="1179" spans="6:9" x14ac:dyDescent="0.25">
      <c r="F1179" s="28"/>
      <c r="I1179" s="28"/>
    </row>
    <row r="1180" spans="6:9" x14ac:dyDescent="0.25">
      <c r="F1180" s="28"/>
      <c r="I1180" s="28"/>
    </row>
    <row r="1181" spans="6:9" x14ac:dyDescent="0.25">
      <c r="F1181" s="28"/>
      <c r="I1181" s="28"/>
    </row>
    <row r="1182" spans="6:9" x14ac:dyDescent="0.25">
      <c r="F1182" s="28"/>
      <c r="I1182" s="28"/>
    </row>
    <row r="1183" spans="6:9" x14ac:dyDescent="0.25">
      <c r="F1183" s="28"/>
      <c r="I1183" s="28"/>
    </row>
    <row r="1184" spans="6:9" x14ac:dyDescent="0.25">
      <c r="F1184" s="28"/>
      <c r="I1184" s="28"/>
    </row>
    <row r="1185" spans="6:9" x14ac:dyDescent="0.25">
      <c r="F1185" s="28"/>
      <c r="I1185" s="28"/>
    </row>
    <row r="1186" spans="6:9" x14ac:dyDescent="0.25">
      <c r="F1186" s="28"/>
      <c r="I1186" s="28"/>
    </row>
    <row r="1187" spans="6:9" x14ac:dyDescent="0.25">
      <c r="F1187" s="28"/>
      <c r="I1187" s="28"/>
    </row>
    <row r="1188" spans="6:9" x14ac:dyDescent="0.25">
      <c r="F1188" s="28"/>
      <c r="I1188" s="28"/>
    </row>
    <row r="1189" spans="6:9" x14ac:dyDescent="0.25">
      <c r="F1189" s="28"/>
      <c r="I1189" s="28"/>
    </row>
    <row r="1190" spans="6:9" x14ac:dyDescent="0.25">
      <c r="F1190" s="28"/>
      <c r="I1190" s="28"/>
    </row>
    <row r="1191" spans="6:9" x14ac:dyDescent="0.25">
      <c r="F1191" s="28"/>
      <c r="I1191" s="28"/>
    </row>
    <row r="1192" spans="6:9" x14ac:dyDescent="0.25">
      <c r="F1192" s="28"/>
      <c r="I1192" s="28"/>
    </row>
    <row r="1193" spans="6:9" x14ac:dyDescent="0.25">
      <c r="F1193" s="28"/>
      <c r="I1193" s="28"/>
    </row>
    <row r="1194" spans="6:9" x14ac:dyDescent="0.25">
      <c r="F1194" s="28"/>
      <c r="I1194" s="28"/>
    </row>
    <row r="1195" spans="6:9" x14ac:dyDescent="0.25">
      <c r="F1195" s="28"/>
      <c r="I1195" s="28"/>
    </row>
    <row r="1196" spans="6:9" x14ac:dyDescent="0.25">
      <c r="F1196" s="28"/>
      <c r="I1196" s="28"/>
    </row>
    <row r="1197" spans="6:9" x14ac:dyDescent="0.25">
      <c r="F1197" s="28"/>
      <c r="I1197" s="28"/>
    </row>
    <row r="1198" spans="6:9" x14ac:dyDescent="0.25">
      <c r="F1198" s="28"/>
      <c r="I1198" s="28"/>
    </row>
    <row r="1199" spans="6:9" x14ac:dyDescent="0.25">
      <c r="F1199" s="28"/>
      <c r="I1199" s="28"/>
    </row>
    <row r="1200" spans="6:9" x14ac:dyDescent="0.25">
      <c r="F1200" s="28"/>
      <c r="I1200" s="28"/>
    </row>
    <row r="1201" spans="6:9" x14ac:dyDescent="0.25">
      <c r="F1201" s="28"/>
      <c r="I1201" s="28"/>
    </row>
    <row r="1202" spans="6:9" x14ac:dyDescent="0.25">
      <c r="F1202" s="28"/>
      <c r="I1202" s="28"/>
    </row>
    <row r="1203" spans="6:9" x14ac:dyDescent="0.25">
      <c r="F1203" s="28"/>
      <c r="I1203" s="28"/>
    </row>
    <row r="1204" spans="6:9" x14ac:dyDescent="0.25">
      <c r="F1204" s="28"/>
      <c r="I1204" s="28"/>
    </row>
    <row r="1205" spans="6:9" x14ac:dyDescent="0.25">
      <c r="F1205" s="28"/>
      <c r="I1205" s="28"/>
    </row>
    <row r="1206" spans="6:9" x14ac:dyDescent="0.25">
      <c r="F1206" s="28"/>
      <c r="I1206" s="28"/>
    </row>
    <row r="1207" spans="6:9" x14ac:dyDescent="0.25">
      <c r="F1207" s="28"/>
      <c r="I1207" s="28"/>
    </row>
    <row r="1208" spans="6:9" x14ac:dyDescent="0.25">
      <c r="F1208" s="28"/>
      <c r="I1208" s="28"/>
    </row>
    <row r="1209" spans="6:9" x14ac:dyDescent="0.25">
      <c r="F1209" s="28"/>
      <c r="I1209" s="28"/>
    </row>
    <row r="1210" spans="6:9" x14ac:dyDescent="0.25">
      <c r="F1210" s="28"/>
      <c r="I1210" s="28"/>
    </row>
    <row r="1211" spans="6:9" x14ac:dyDescent="0.25">
      <c r="F1211" s="28"/>
      <c r="I1211" s="28"/>
    </row>
    <row r="1212" spans="6:9" x14ac:dyDescent="0.25">
      <c r="F1212" s="28"/>
      <c r="I1212" s="28"/>
    </row>
    <row r="1213" spans="6:9" x14ac:dyDescent="0.25">
      <c r="F1213" s="28"/>
      <c r="I1213" s="28"/>
    </row>
    <row r="1214" spans="6:9" x14ac:dyDescent="0.25">
      <c r="F1214" s="28"/>
      <c r="I1214" s="28"/>
    </row>
    <row r="1215" spans="6:9" x14ac:dyDescent="0.25">
      <c r="F1215" s="28"/>
      <c r="I1215" s="28"/>
    </row>
    <row r="1216" spans="6:9" x14ac:dyDescent="0.25">
      <c r="F1216" s="28"/>
      <c r="I1216" s="28"/>
    </row>
    <row r="1217" spans="6:9" x14ac:dyDescent="0.25">
      <c r="F1217" s="28"/>
      <c r="I1217" s="28"/>
    </row>
    <row r="1218" spans="6:9" x14ac:dyDescent="0.25">
      <c r="F1218" s="28"/>
      <c r="I1218" s="28"/>
    </row>
    <row r="1219" spans="6:9" x14ac:dyDescent="0.25">
      <c r="F1219" s="28"/>
      <c r="I1219" s="28"/>
    </row>
    <row r="1220" spans="6:9" x14ac:dyDescent="0.25">
      <c r="F1220" s="28"/>
      <c r="I1220" s="28"/>
    </row>
    <row r="1221" spans="6:9" x14ac:dyDescent="0.25">
      <c r="F1221" s="28"/>
      <c r="I1221" s="28"/>
    </row>
    <row r="1222" spans="6:9" x14ac:dyDescent="0.25">
      <c r="F1222" s="28"/>
      <c r="I1222" s="28"/>
    </row>
    <row r="1223" spans="6:9" x14ac:dyDescent="0.25">
      <c r="F1223" s="28"/>
      <c r="I1223" s="28"/>
    </row>
    <row r="1224" spans="6:9" x14ac:dyDescent="0.25">
      <c r="F1224" s="28"/>
      <c r="I1224" s="28"/>
    </row>
    <row r="1225" spans="6:9" x14ac:dyDescent="0.25">
      <c r="F1225" s="28"/>
      <c r="I1225" s="28"/>
    </row>
    <row r="1226" spans="6:9" x14ac:dyDescent="0.25">
      <c r="F1226" s="28"/>
      <c r="I1226" s="28"/>
    </row>
    <row r="1227" spans="6:9" x14ac:dyDescent="0.25">
      <c r="F1227" s="28"/>
      <c r="I1227" s="28"/>
    </row>
    <row r="1228" spans="6:9" x14ac:dyDescent="0.25">
      <c r="F1228" s="28"/>
      <c r="I1228" s="28"/>
    </row>
    <row r="1229" spans="6:9" x14ac:dyDescent="0.25">
      <c r="F1229" s="28"/>
      <c r="I1229" s="28"/>
    </row>
    <row r="1230" spans="6:9" x14ac:dyDescent="0.25">
      <c r="F1230" s="28"/>
      <c r="I1230" s="28"/>
    </row>
    <row r="1231" spans="6:9" x14ac:dyDescent="0.25">
      <c r="F1231" s="28"/>
      <c r="I1231" s="28"/>
    </row>
    <row r="1232" spans="6:9" x14ac:dyDescent="0.25">
      <c r="F1232" s="28"/>
      <c r="I1232" s="28"/>
    </row>
    <row r="1233" spans="6:9" x14ac:dyDescent="0.25">
      <c r="F1233" s="28"/>
      <c r="I1233" s="28"/>
    </row>
    <row r="1234" spans="6:9" x14ac:dyDescent="0.25">
      <c r="F1234" s="28"/>
      <c r="I1234" s="28"/>
    </row>
    <row r="1235" spans="6:9" x14ac:dyDescent="0.25">
      <c r="F1235" s="28"/>
      <c r="I1235" s="28"/>
    </row>
    <row r="1236" spans="6:9" x14ac:dyDescent="0.25">
      <c r="F1236" s="28"/>
      <c r="I1236" s="28"/>
    </row>
    <row r="1237" spans="6:9" x14ac:dyDescent="0.25">
      <c r="F1237" s="28"/>
      <c r="I1237" s="28"/>
    </row>
    <row r="1238" spans="6:9" x14ac:dyDescent="0.25">
      <c r="F1238" s="28"/>
      <c r="I1238" s="28"/>
    </row>
    <row r="1239" spans="6:9" x14ac:dyDescent="0.25">
      <c r="F1239" s="28"/>
      <c r="I1239" s="28"/>
    </row>
    <row r="1240" spans="6:9" x14ac:dyDescent="0.25">
      <c r="F1240" s="28"/>
      <c r="I1240" s="28"/>
    </row>
    <row r="1241" spans="6:9" x14ac:dyDescent="0.25">
      <c r="F1241" s="28"/>
      <c r="I1241" s="28"/>
    </row>
    <row r="1242" spans="6:9" x14ac:dyDescent="0.25">
      <c r="F1242" s="28"/>
      <c r="I1242" s="28"/>
    </row>
    <row r="1243" spans="6:9" x14ac:dyDescent="0.25">
      <c r="F1243" s="28"/>
      <c r="I1243" s="28"/>
    </row>
    <row r="1244" spans="6:9" x14ac:dyDescent="0.25">
      <c r="F1244" s="28"/>
      <c r="I1244" s="28"/>
    </row>
    <row r="1245" spans="6:9" x14ac:dyDescent="0.25">
      <c r="F1245" s="28"/>
      <c r="I1245" s="28"/>
    </row>
    <row r="1246" spans="6:9" x14ac:dyDescent="0.25">
      <c r="F1246" s="28"/>
      <c r="I1246" s="28"/>
    </row>
    <row r="1247" spans="6:9" x14ac:dyDescent="0.25">
      <c r="F1247" s="28"/>
      <c r="I1247" s="28"/>
    </row>
    <row r="1248" spans="6:9" x14ac:dyDescent="0.25">
      <c r="F1248" s="28"/>
      <c r="I1248" s="28"/>
    </row>
    <row r="1249" spans="6:9" x14ac:dyDescent="0.25">
      <c r="F1249" s="28"/>
      <c r="I1249" s="28"/>
    </row>
    <row r="1250" spans="6:9" x14ac:dyDescent="0.25">
      <c r="F1250" s="28"/>
      <c r="I1250" s="28"/>
    </row>
    <row r="1251" spans="6:9" x14ac:dyDescent="0.25">
      <c r="F1251" s="28"/>
      <c r="I1251" s="28"/>
    </row>
    <row r="1252" spans="6:9" x14ac:dyDescent="0.25">
      <c r="F1252" s="28"/>
      <c r="I1252" s="28"/>
    </row>
    <row r="1253" spans="6:9" x14ac:dyDescent="0.25">
      <c r="F1253" s="28"/>
      <c r="I1253" s="28"/>
    </row>
    <row r="1254" spans="6:9" x14ac:dyDescent="0.25">
      <c r="F1254" s="28"/>
      <c r="I1254" s="28"/>
    </row>
    <row r="1255" spans="6:9" x14ac:dyDescent="0.25">
      <c r="F1255" s="28"/>
      <c r="I1255" s="28"/>
    </row>
    <row r="1256" spans="6:9" x14ac:dyDescent="0.25">
      <c r="F1256" s="28"/>
      <c r="I1256" s="28"/>
    </row>
    <row r="1257" spans="6:9" x14ac:dyDescent="0.25">
      <c r="F1257" s="28"/>
      <c r="I1257" s="28"/>
    </row>
    <row r="1258" spans="6:9" x14ac:dyDescent="0.25">
      <c r="F1258" s="28"/>
      <c r="I1258" s="28"/>
    </row>
    <row r="1259" spans="6:9" x14ac:dyDescent="0.25">
      <c r="F1259" s="28"/>
      <c r="I1259" s="28"/>
    </row>
    <row r="1260" spans="6:9" x14ac:dyDescent="0.25">
      <c r="F1260" s="28"/>
      <c r="I1260" s="28"/>
    </row>
    <row r="1261" spans="6:9" x14ac:dyDescent="0.25">
      <c r="F1261" s="28"/>
      <c r="I1261" s="28"/>
    </row>
    <row r="1262" spans="6:9" x14ac:dyDescent="0.25">
      <c r="F1262" s="28"/>
      <c r="I1262" s="28"/>
    </row>
    <row r="1263" spans="6:9" x14ac:dyDescent="0.25">
      <c r="F1263" s="28"/>
      <c r="I1263" s="28"/>
    </row>
    <row r="1264" spans="6:9" x14ac:dyDescent="0.25">
      <c r="F1264" s="28"/>
      <c r="I1264" s="28"/>
    </row>
    <row r="1265" spans="6:9" x14ac:dyDescent="0.25">
      <c r="F1265" s="28"/>
      <c r="I1265" s="28"/>
    </row>
    <row r="1266" spans="6:9" x14ac:dyDescent="0.25">
      <c r="F1266" s="28"/>
      <c r="I1266" s="28"/>
    </row>
    <row r="1267" spans="6:9" x14ac:dyDescent="0.25">
      <c r="F1267" s="28"/>
      <c r="I1267" s="28"/>
    </row>
    <row r="1268" spans="6:9" x14ac:dyDescent="0.25">
      <c r="F1268" s="28"/>
      <c r="I1268" s="28"/>
    </row>
    <row r="1269" spans="6:9" x14ac:dyDescent="0.25">
      <c r="F1269" s="28"/>
      <c r="I1269" s="28"/>
    </row>
    <row r="1270" spans="6:9" x14ac:dyDescent="0.25">
      <c r="F1270" s="28"/>
      <c r="I1270" s="28"/>
    </row>
    <row r="1271" spans="6:9" x14ac:dyDescent="0.25">
      <c r="F1271" s="28"/>
      <c r="I1271" s="28"/>
    </row>
    <row r="1272" spans="6:9" x14ac:dyDescent="0.25">
      <c r="F1272" s="28"/>
      <c r="I1272" s="28"/>
    </row>
    <row r="1273" spans="6:9" x14ac:dyDescent="0.25">
      <c r="F1273" s="28"/>
      <c r="I1273" s="28"/>
    </row>
    <row r="1274" spans="6:9" x14ac:dyDescent="0.25">
      <c r="F1274" s="28"/>
      <c r="I1274" s="28"/>
    </row>
    <row r="1275" spans="6:9" x14ac:dyDescent="0.25">
      <c r="F1275" s="28"/>
      <c r="I1275" s="28"/>
    </row>
    <row r="1276" spans="6:9" x14ac:dyDescent="0.25">
      <c r="F1276" s="28"/>
      <c r="I1276" s="28"/>
    </row>
    <row r="1277" spans="6:9" x14ac:dyDescent="0.25">
      <c r="F1277" s="28"/>
      <c r="I1277" s="28"/>
    </row>
    <row r="1278" spans="6:9" x14ac:dyDescent="0.25">
      <c r="F1278" s="28"/>
      <c r="I1278" s="28"/>
    </row>
    <row r="1279" spans="6:9" x14ac:dyDescent="0.25">
      <c r="F1279" s="28"/>
      <c r="I1279" s="28"/>
    </row>
    <row r="1280" spans="6:9" x14ac:dyDescent="0.25">
      <c r="F1280" s="28"/>
      <c r="I1280" s="28"/>
    </row>
    <row r="1281" spans="6:9" x14ac:dyDescent="0.25">
      <c r="F1281" s="28"/>
      <c r="I1281" s="28"/>
    </row>
    <row r="1282" spans="6:9" x14ac:dyDescent="0.25">
      <c r="F1282" s="28"/>
      <c r="I1282" s="28"/>
    </row>
    <row r="1283" spans="6:9" x14ac:dyDescent="0.25">
      <c r="F1283" s="28"/>
      <c r="I1283" s="28"/>
    </row>
    <row r="1284" spans="6:9" x14ac:dyDescent="0.25">
      <c r="F1284" s="28"/>
      <c r="I1284" s="28"/>
    </row>
    <row r="1285" spans="6:9" x14ac:dyDescent="0.25">
      <c r="F1285" s="28"/>
      <c r="I1285" s="28"/>
    </row>
    <row r="1286" spans="6:9" x14ac:dyDescent="0.25">
      <c r="F1286" s="28"/>
      <c r="I1286" s="28"/>
    </row>
    <row r="1287" spans="6:9" x14ac:dyDescent="0.25">
      <c r="F1287" s="28"/>
      <c r="I1287" s="28"/>
    </row>
    <row r="1288" spans="6:9" x14ac:dyDescent="0.25">
      <c r="F1288" s="28"/>
      <c r="I1288" s="28"/>
    </row>
    <row r="1289" spans="6:9" x14ac:dyDescent="0.25">
      <c r="F1289" s="28"/>
      <c r="I1289" s="28"/>
    </row>
    <row r="1290" spans="6:9" x14ac:dyDescent="0.25">
      <c r="F1290" s="28"/>
      <c r="I1290" s="28"/>
    </row>
    <row r="1291" spans="6:9" x14ac:dyDescent="0.25">
      <c r="F1291" s="28"/>
      <c r="I1291" s="28"/>
    </row>
    <row r="1292" spans="6:9" x14ac:dyDescent="0.25">
      <c r="F1292" s="28"/>
      <c r="I1292" s="28"/>
    </row>
    <row r="1293" spans="6:9" x14ac:dyDescent="0.25">
      <c r="F1293" s="28"/>
      <c r="I1293" s="28"/>
    </row>
    <row r="1294" spans="6:9" x14ac:dyDescent="0.25">
      <c r="F1294" s="28"/>
      <c r="I1294" s="28"/>
    </row>
    <row r="1295" spans="6:9" x14ac:dyDescent="0.25">
      <c r="F1295" s="28"/>
      <c r="I1295" s="28"/>
    </row>
    <row r="1296" spans="6:9" x14ac:dyDescent="0.25">
      <c r="F1296" s="28"/>
      <c r="I1296" s="28"/>
    </row>
    <row r="1297" spans="6:9" x14ac:dyDescent="0.25">
      <c r="F1297" s="28"/>
      <c r="I1297" s="28"/>
    </row>
    <row r="1298" spans="6:9" x14ac:dyDescent="0.25">
      <c r="F1298" s="28"/>
      <c r="I1298" s="28"/>
    </row>
    <row r="1299" spans="6:9" x14ac:dyDescent="0.25">
      <c r="F1299" s="28"/>
      <c r="I1299" s="28"/>
    </row>
    <row r="1300" spans="6:9" x14ac:dyDescent="0.25">
      <c r="F1300" s="28"/>
      <c r="I1300" s="28"/>
    </row>
    <row r="1301" spans="6:9" x14ac:dyDescent="0.25">
      <c r="F1301" s="28"/>
      <c r="I1301" s="28"/>
    </row>
    <row r="1302" spans="6:9" x14ac:dyDescent="0.25">
      <c r="F1302" s="28"/>
      <c r="I1302" s="28"/>
    </row>
    <row r="1303" spans="6:9" x14ac:dyDescent="0.25">
      <c r="F1303" s="28"/>
      <c r="I1303" s="28"/>
    </row>
    <row r="1304" spans="6:9" x14ac:dyDescent="0.25">
      <c r="F1304" s="28"/>
      <c r="I1304" s="28"/>
    </row>
    <row r="1305" spans="6:9" x14ac:dyDescent="0.25">
      <c r="F1305" s="28"/>
      <c r="I1305" s="28"/>
    </row>
    <row r="1306" spans="6:9" x14ac:dyDescent="0.25">
      <c r="F1306" s="28"/>
      <c r="I1306" s="28"/>
    </row>
    <row r="1307" spans="6:9" x14ac:dyDescent="0.25">
      <c r="F1307" s="28"/>
      <c r="I1307" s="28"/>
    </row>
    <row r="1308" spans="6:9" x14ac:dyDescent="0.25">
      <c r="F1308" s="28"/>
      <c r="I1308" s="28"/>
    </row>
    <row r="1309" spans="6:9" x14ac:dyDescent="0.25">
      <c r="F1309" s="28"/>
      <c r="I1309" s="28"/>
    </row>
    <row r="1310" spans="6:9" x14ac:dyDescent="0.25">
      <c r="F1310" s="28"/>
      <c r="I1310" s="28"/>
    </row>
    <row r="1311" spans="6:9" x14ac:dyDescent="0.25">
      <c r="F1311" s="28"/>
      <c r="I1311" s="28"/>
    </row>
    <row r="1312" spans="6:9" x14ac:dyDescent="0.25">
      <c r="F1312" s="28"/>
      <c r="I1312" s="28"/>
    </row>
    <row r="1313" spans="6:9" x14ac:dyDescent="0.25">
      <c r="F1313" s="28"/>
      <c r="I1313" s="28"/>
    </row>
    <row r="1314" spans="6:9" x14ac:dyDescent="0.25">
      <c r="F1314" s="28"/>
      <c r="I1314" s="28"/>
    </row>
    <row r="1315" spans="6:9" x14ac:dyDescent="0.25">
      <c r="F1315" s="28"/>
      <c r="I1315" s="28"/>
    </row>
    <row r="1316" spans="6:9" x14ac:dyDescent="0.25">
      <c r="F1316" s="28"/>
      <c r="I1316" s="28"/>
    </row>
    <row r="1317" spans="6:9" x14ac:dyDescent="0.25">
      <c r="F1317" s="28"/>
      <c r="I1317" s="28"/>
    </row>
    <row r="1318" spans="6:9" x14ac:dyDescent="0.25">
      <c r="F1318" s="28"/>
      <c r="I1318" s="28"/>
    </row>
    <row r="1319" spans="6:9" x14ac:dyDescent="0.25">
      <c r="F1319" s="28"/>
      <c r="I1319" s="28"/>
    </row>
    <row r="1320" spans="6:9" x14ac:dyDescent="0.25">
      <c r="F1320" s="28"/>
      <c r="I1320" s="28"/>
    </row>
    <row r="1321" spans="6:9" x14ac:dyDescent="0.25">
      <c r="F1321" s="28"/>
      <c r="I1321" s="28"/>
    </row>
    <row r="1322" spans="6:9" x14ac:dyDescent="0.25">
      <c r="F1322" s="28"/>
      <c r="I1322" s="28"/>
    </row>
    <row r="1323" spans="6:9" x14ac:dyDescent="0.25">
      <c r="F1323" s="28"/>
      <c r="I1323" s="28"/>
    </row>
    <row r="1324" spans="6:9" x14ac:dyDescent="0.25">
      <c r="F1324" s="28"/>
      <c r="I1324" s="28"/>
    </row>
    <row r="1325" spans="6:9" x14ac:dyDescent="0.25">
      <c r="F1325" s="28"/>
      <c r="I1325" s="28"/>
    </row>
    <row r="1326" spans="6:9" x14ac:dyDescent="0.25">
      <c r="F1326" s="28"/>
      <c r="I1326" s="28"/>
    </row>
    <row r="1327" spans="6:9" x14ac:dyDescent="0.25">
      <c r="F1327" s="28"/>
      <c r="I1327" s="28"/>
    </row>
    <row r="1328" spans="6:9" x14ac:dyDescent="0.25">
      <c r="F1328" s="28"/>
      <c r="I1328" s="28"/>
    </row>
    <row r="1329" spans="6:9" x14ac:dyDescent="0.25">
      <c r="F1329" s="28"/>
      <c r="I1329" s="28"/>
    </row>
    <row r="1330" spans="6:9" x14ac:dyDescent="0.25">
      <c r="F1330" s="28"/>
      <c r="I1330" s="28"/>
    </row>
    <row r="1331" spans="6:9" x14ac:dyDescent="0.25">
      <c r="F1331" s="28"/>
      <c r="I1331" s="28"/>
    </row>
    <row r="1332" spans="6:9" x14ac:dyDescent="0.25">
      <c r="F1332" s="28"/>
      <c r="I1332" s="28"/>
    </row>
    <row r="1333" spans="6:9" x14ac:dyDescent="0.25">
      <c r="F1333" s="28"/>
      <c r="I1333" s="28"/>
    </row>
    <row r="1334" spans="6:9" x14ac:dyDescent="0.25">
      <c r="F1334" s="28"/>
      <c r="I1334" s="28"/>
    </row>
    <row r="1335" spans="6:9" x14ac:dyDescent="0.25">
      <c r="F1335" s="28"/>
      <c r="I1335" s="28"/>
    </row>
    <row r="1336" spans="6:9" x14ac:dyDescent="0.25">
      <c r="F1336" s="28"/>
      <c r="I1336" s="28"/>
    </row>
    <row r="1337" spans="6:9" x14ac:dyDescent="0.25">
      <c r="F1337" s="28"/>
      <c r="I1337" s="28"/>
    </row>
    <row r="1338" spans="6:9" x14ac:dyDescent="0.25">
      <c r="F1338" s="28"/>
      <c r="I1338" s="28"/>
    </row>
    <row r="1339" spans="6:9" x14ac:dyDescent="0.25">
      <c r="F1339" s="28"/>
      <c r="I1339" s="28"/>
    </row>
    <row r="1340" spans="6:9" x14ac:dyDescent="0.25">
      <c r="F1340" s="28"/>
      <c r="I1340" s="28"/>
    </row>
    <row r="1341" spans="6:9" x14ac:dyDescent="0.25">
      <c r="F1341" s="28"/>
      <c r="I1341" s="28"/>
    </row>
    <row r="1342" spans="6:9" x14ac:dyDescent="0.25">
      <c r="F1342" s="28"/>
      <c r="I1342" s="28"/>
    </row>
    <row r="1343" spans="6:9" x14ac:dyDescent="0.25">
      <c r="F1343" s="28"/>
      <c r="I1343" s="28"/>
    </row>
    <row r="1344" spans="6:9" x14ac:dyDescent="0.25">
      <c r="F1344" s="28"/>
      <c r="I1344" s="28"/>
    </row>
    <row r="1345" spans="6:9" x14ac:dyDescent="0.25">
      <c r="F1345" s="28"/>
      <c r="I1345" s="28"/>
    </row>
    <row r="1346" spans="6:9" x14ac:dyDescent="0.25">
      <c r="F1346" s="28"/>
      <c r="I1346" s="28"/>
    </row>
    <row r="1347" spans="6:9" x14ac:dyDescent="0.25">
      <c r="F1347" s="28"/>
      <c r="I1347" s="28"/>
    </row>
    <row r="1348" spans="6:9" x14ac:dyDescent="0.25">
      <c r="F1348" s="28"/>
      <c r="I1348" s="28"/>
    </row>
    <row r="1349" spans="6:9" x14ac:dyDescent="0.25">
      <c r="F1349" s="28"/>
      <c r="I1349" s="28"/>
    </row>
    <row r="1350" spans="6:9" x14ac:dyDescent="0.25">
      <c r="F1350" s="28"/>
      <c r="I1350" s="28"/>
    </row>
    <row r="1351" spans="6:9" x14ac:dyDescent="0.25">
      <c r="F1351" s="28"/>
      <c r="I1351" s="28"/>
    </row>
    <row r="1352" spans="6:9" x14ac:dyDescent="0.25">
      <c r="F1352" s="28"/>
      <c r="I1352" s="28"/>
    </row>
    <row r="1353" spans="6:9" x14ac:dyDescent="0.25">
      <c r="F1353" s="28"/>
      <c r="I1353" s="28"/>
    </row>
    <row r="1354" spans="6:9" x14ac:dyDescent="0.25">
      <c r="F1354" s="28"/>
      <c r="I1354" s="28"/>
    </row>
    <row r="1355" spans="6:9" x14ac:dyDescent="0.25">
      <c r="F1355" s="28"/>
      <c r="I1355" s="28"/>
    </row>
    <row r="1356" spans="6:9" x14ac:dyDescent="0.25">
      <c r="F1356" s="28"/>
      <c r="I1356" s="28"/>
    </row>
    <row r="1357" spans="6:9" x14ac:dyDescent="0.25">
      <c r="F1357" s="28"/>
      <c r="I1357" s="28"/>
    </row>
    <row r="1358" spans="6:9" x14ac:dyDescent="0.25">
      <c r="F1358" s="28"/>
      <c r="I1358" s="28"/>
    </row>
    <row r="1359" spans="6:9" x14ac:dyDescent="0.25">
      <c r="F1359" s="28"/>
      <c r="I1359" s="28"/>
    </row>
    <row r="1360" spans="6:9" x14ac:dyDescent="0.25">
      <c r="F1360" s="28"/>
      <c r="I1360" s="28"/>
    </row>
    <row r="1361" spans="6:9" x14ac:dyDescent="0.25">
      <c r="F1361" s="28"/>
      <c r="I1361" s="28"/>
    </row>
    <row r="1362" spans="6:9" x14ac:dyDescent="0.25">
      <c r="F1362" s="28"/>
      <c r="I1362" s="28"/>
    </row>
    <row r="1363" spans="6:9" x14ac:dyDescent="0.25">
      <c r="F1363" s="28"/>
      <c r="I1363" s="28"/>
    </row>
    <row r="1364" spans="6:9" x14ac:dyDescent="0.25">
      <c r="F1364" s="28"/>
      <c r="I1364" s="28"/>
    </row>
    <row r="1365" spans="6:9" x14ac:dyDescent="0.25">
      <c r="F1365" s="28"/>
      <c r="I1365" s="28"/>
    </row>
    <row r="1366" spans="6:9" x14ac:dyDescent="0.25">
      <c r="F1366" s="28"/>
      <c r="I1366" s="28"/>
    </row>
    <row r="1367" spans="6:9" x14ac:dyDescent="0.25">
      <c r="F1367" s="28"/>
      <c r="I1367" s="28"/>
    </row>
    <row r="1368" spans="6:9" x14ac:dyDescent="0.25">
      <c r="F1368" s="28"/>
      <c r="I1368" s="28"/>
    </row>
    <row r="1369" spans="6:9" x14ac:dyDescent="0.25">
      <c r="F1369" s="28"/>
      <c r="I1369" s="28"/>
    </row>
    <row r="1370" spans="6:9" x14ac:dyDescent="0.25">
      <c r="F1370" s="28"/>
      <c r="I1370" s="28"/>
    </row>
    <row r="1371" spans="6:9" x14ac:dyDescent="0.25">
      <c r="F1371" s="28"/>
      <c r="I1371" s="28"/>
    </row>
    <row r="1372" spans="6:9" x14ac:dyDescent="0.25">
      <c r="F1372" s="28"/>
      <c r="I1372" s="28"/>
    </row>
    <row r="1373" spans="6:9" x14ac:dyDescent="0.25">
      <c r="F1373" s="28"/>
      <c r="I1373" s="28"/>
    </row>
    <row r="1374" spans="6:9" x14ac:dyDescent="0.25">
      <c r="F1374" s="28"/>
      <c r="I1374" s="28"/>
    </row>
    <row r="1375" spans="6:9" x14ac:dyDescent="0.25">
      <c r="F1375" s="28"/>
      <c r="I1375" s="28"/>
    </row>
    <row r="1376" spans="6:9" x14ac:dyDescent="0.25">
      <c r="F1376" s="28"/>
      <c r="I1376" s="28"/>
    </row>
    <row r="1377" spans="6:9" x14ac:dyDescent="0.25">
      <c r="F1377" s="28"/>
      <c r="I1377" s="28"/>
    </row>
    <row r="1378" spans="6:9" x14ac:dyDescent="0.25">
      <c r="F1378" s="28"/>
      <c r="I1378" s="28"/>
    </row>
    <row r="1379" spans="6:9" x14ac:dyDescent="0.25">
      <c r="F1379" s="28"/>
      <c r="I1379" s="28"/>
    </row>
    <row r="1380" spans="6:9" x14ac:dyDescent="0.25">
      <c r="F1380" s="28"/>
      <c r="I1380" s="28"/>
    </row>
    <row r="1381" spans="6:9" x14ac:dyDescent="0.25">
      <c r="F1381" s="28"/>
      <c r="I1381" s="28"/>
    </row>
    <row r="1382" spans="6:9" x14ac:dyDescent="0.25">
      <c r="F1382" s="28"/>
      <c r="I1382" s="28"/>
    </row>
    <row r="1383" spans="6:9" x14ac:dyDescent="0.25">
      <c r="F1383" s="28"/>
      <c r="I1383" s="28"/>
    </row>
    <row r="1384" spans="6:9" x14ac:dyDescent="0.25">
      <c r="F1384" s="28"/>
      <c r="I1384" s="28"/>
    </row>
    <row r="1385" spans="6:9" x14ac:dyDescent="0.25">
      <c r="F1385" s="28"/>
      <c r="I1385" s="28"/>
    </row>
    <row r="1386" spans="6:9" x14ac:dyDescent="0.25">
      <c r="F1386" s="28"/>
      <c r="I1386" s="28"/>
    </row>
    <row r="1387" spans="6:9" x14ac:dyDescent="0.25">
      <c r="F1387" s="28"/>
      <c r="I1387" s="28"/>
    </row>
    <row r="1388" spans="6:9" x14ac:dyDescent="0.25">
      <c r="F1388" s="28"/>
      <c r="I1388" s="28"/>
    </row>
    <row r="1389" spans="6:9" x14ac:dyDescent="0.25">
      <c r="F1389" s="28"/>
      <c r="I1389" s="28"/>
    </row>
    <row r="1390" spans="6:9" x14ac:dyDescent="0.25">
      <c r="F1390" s="28"/>
      <c r="I1390" s="28"/>
    </row>
    <row r="1391" spans="6:9" x14ac:dyDescent="0.25">
      <c r="F1391" s="28"/>
      <c r="I1391" s="28"/>
    </row>
    <row r="1392" spans="6:9" x14ac:dyDescent="0.25">
      <c r="F1392" s="28"/>
      <c r="I1392" s="28"/>
    </row>
    <row r="1393" spans="6:9" x14ac:dyDescent="0.25">
      <c r="F1393" s="28"/>
      <c r="I1393" s="28"/>
    </row>
    <row r="1394" spans="6:9" x14ac:dyDescent="0.25">
      <c r="F1394" s="28"/>
      <c r="I1394" s="28"/>
    </row>
    <row r="1395" spans="6:9" x14ac:dyDescent="0.25">
      <c r="F1395" s="28"/>
      <c r="I1395" s="28"/>
    </row>
    <row r="1396" spans="6:9" x14ac:dyDescent="0.25">
      <c r="F1396" s="28"/>
      <c r="I1396" s="28"/>
    </row>
    <row r="1397" spans="6:9" x14ac:dyDescent="0.25">
      <c r="F1397" s="28"/>
      <c r="I1397" s="28"/>
    </row>
    <row r="1398" spans="6:9" x14ac:dyDescent="0.25">
      <c r="F1398" s="28"/>
      <c r="I1398" s="28"/>
    </row>
    <row r="1399" spans="6:9" x14ac:dyDescent="0.25">
      <c r="F1399" s="28"/>
      <c r="I1399" s="28"/>
    </row>
    <row r="1400" spans="6:9" x14ac:dyDescent="0.25">
      <c r="F1400" s="28"/>
      <c r="I1400" s="28"/>
    </row>
    <row r="1401" spans="6:9" x14ac:dyDescent="0.25">
      <c r="F1401" s="28"/>
      <c r="I1401" s="28"/>
    </row>
    <row r="1402" spans="6:9" x14ac:dyDescent="0.25">
      <c r="F1402" s="28"/>
      <c r="I1402" s="28"/>
    </row>
    <row r="1403" spans="6:9" x14ac:dyDescent="0.25">
      <c r="F1403" s="28"/>
      <c r="I1403" s="28"/>
    </row>
    <row r="1404" spans="6:9" x14ac:dyDescent="0.25">
      <c r="F1404" s="28"/>
      <c r="I1404" s="28"/>
    </row>
    <row r="1405" spans="6:9" x14ac:dyDescent="0.25">
      <c r="F1405" s="28"/>
      <c r="I1405" s="28"/>
    </row>
    <row r="1406" spans="6:9" x14ac:dyDescent="0.25">
      <c r="F1406" s="28"/>
      <c r="I1406" s="28"/>
    </row>
    <row r="1407" spans="6:9" x14ac:dyDescent="0.25">
      <c r="F1407" s="28"/>
      <c r="I1407" s="28"/>
    </row>
    <row r="1408" spans="6:9" x14ac:dyDescent="0.25">
      <c r="F1408" s="28"/>
      <c r="I1408" s="28"/>
    </row>
    <row r="1409" spans="6:9" x14ac:dyDescent="0.25">
      <c r="F1409" s="28"/>
      <c r="I1409" s="28"/>
    </row>
    <row r="1410" spans="6:9" x14ac:dyDescent="0.25">
      <c r="F1410" s="28"/>
      <c r="I1410" s="28"/>
    </row>
    <row r="1411" spans="6:9" x14ac:dyDescent="0.25">
      <c r="F1411" s="28"/>
      <c r="I1411" s="28"/>
    </row>
    <row r="1412" spans="6:9" x14ac:dyDescent="0.25">
      <c r="F1412" s="28"/>
      <c r="I1412" s="28"/>
    </row>
    <row r="1413" spans="6:9" x14ac:dyDescent="0.25">
      <c r="F1413" s="28"/>
      <c r="I1413" s="28"/>
    </row>
    <row r="1414" spans="6:9" x14ac:dyDescent="0.25">
      <c r="F1414" s="28"/>
      <c r="I1414" s="28"/>
    </row>
    <row r="1415" spans="6:9" x14ac:dyDescent="0.25">
      <c r="F1415" s="28"/>
      <c r="I1415" s="28"/>
    </row>
    <row r="1416" spans="6:9" x14ac:dyDescent="0.25">
      <c r="F1416" s="28"/>
      <c r="I1416" s="28"/>
    </row>
    <row r="1417" spans="6:9" x14ac:dyDescent="0.25">
      <c r="F1417" s="28"/>
      <c r="I1417" s="28"/>
    </row>
    <row r="1418" spans="6:9" x14ac:dyDescent="0.25">
      <c r="F1418" s="28"/>
      <c r="I1418" s="28"/>
    </row>
    <row r="1419" spans="6:9" x14ac:dyDescent="0.25">
      <c r="F1419" s="28"/>
      <c r="I1419" s="28"/>
    </row>
    <row r="1420" spans="6:9" x14ac:dyDescent="0.25">
      <c r="F1420" s="28"/>
      <c r="I1420" s="28"/>
    </row>
    <row r="1421" spans="6:9" x14ac:dyDescent="0.25">
      <c r="F1421" s="28"/>
      <c r="I1421" s="28"/>
    </row>
    <row r="1422" spans="6:9" x14ac:dyDescent="0.25">
      <c r="F1422" s="28"/>
      <c r="I1422" s="28"/>
    </row>
    <row r="1423" spans="6:9" x14ac:dyDescent="0.25">
      <c r="F1423" s="28"/>
      <c r="I1423" s="28"/>
    </row>
    <row r="1424" spans="6:9" x14ac:dyDescent="0.25">
      <c r="F1424" s="28"/>
      <c r="I1424" s="28"/>
    </row>
    <row r="1425" spans="6:9" x14ac:dyDescent="0.25">
      <c r="F1425" s="28"/>
      <c r="I1425" s="28"/>
    </row>
    <row r="1426" spans="6:9" x14ac:dyDescent="0.25">
      <c r="F1426" s="28"/>
      <c r="I1426" s="28"/>
    </row>
    <row r="1427" spans="6:9" x14ac:dyDescent="0.25">
      <c r="F1427" s="28"/>
      <c r="I1427" s="28"/>
    </row>
    <row r="1428" spans="6:9" x14ac:dyDescent="0.25">
      <c r="F1428" s="28"/>
      <c r="I1428" s="28"/>
    </row>
    <row r="1429" spans="6:9" x14ac:dyDescent="0.25">
      <c r="F1429" s="28"/>
      <c r="I1429" s="28"/>
    </row>
    <row r="1430" spans="6:9" x14ac:dyDescent="0.25">
      <c r="F1430" s="28"/>
      <c r="I1430" s="28"/>
    </row>
    <row r="1431" spans="6:9" x14ac:dyDescent="0.25">
      <c r="F1431" s="28"/>
      <c r="I1431" s="28"/>
    </row>
    <row r="1432" spans="6:9" x14ac:dyDescent="0.25">
      <c r="F1432" s="28"/>
      <c r="I1432" s="28"/>
    </row>
    <row r="1433" spans="6:9" x14ac:dyDescent="0.25">
      <c r="F1433" s="28"/>
      <c r="I1433" s="28"/>
    </row>
    <row r="1434" spans="6:9" x14ac:dyDescent="0.25">
      <c r="F1434" s="28"/>
      <c r="I1434" s="28"/>
    </row>
    <row r="1435" spans="6:9" x14ac:dyDescent="0.25">
      <c r="F1435" s="28"/>
      <c r="I1435" s="28"/>
    </row>
    <row r="1436" spans="6:9" x14ac:dyDescent="0.25">
      <c r="F1436" s="28"/>
      <c r="I1436" s="28"/>
    </row>
    <row r="1437" spans="6:9" x14ac:dyDescent="0.25">
      <c r="F1437" s="28"/>
      <c r="I1437" s="28"/>
    </row>
    <row r="1438" spans="6:9" x14ac:dyDescent="0.25">
      <c r="F1438" s="28"/>
      <c r="I1438" s="28"/>
    </row>
    <row r="1439" spans="6:9" x14ac:dyDescent="0.25">
      <c r="F1439" s="28"/>
      <c r="I1439" s="28"/>
    </row>
    <row r="1440" spans="6:9" x14ac:dyDescent="0.25">
      <c r="F1440" s="28"/>
      <c r="I1440" s="28"/>
    </row>
    <row r="1441" spans="6:9" x14ac:dyDescent="0.25">
      <c r="F1441" s="28"/>
      <c r="I1441" s="28"/>
    </row>
    <row r="1442" spans="6:9" x14ac:dyDescent="0.25">
      <c r="F1442" s="28"/>
      <c r="I1442" s="28"/>
    </row>
    <row r="1443" spans="6:9" x14ac:dyDescent="0.25">
      <c r="F1443" s="28"/>
      <c r="I1443" s="28"/>
    </row>
    <row r="1444" spans="6:9" x14ac:dyDescent="0.25">
      <c r="F1444" s="28"/>
      <c r="I1444" s="28"/>
    </row>
    <row r="1445" spans="6:9" x14ac:dyDescent="0.25">
      <c r="F1445" s="28"/>
      <c r="I1445" s="28"/>
    </row>
    <row r="1446" spans="6:9" x14ac:dyDescent="0.25">
      <c r="F1446" s="28"/>
      <c r="I1446" s="28"/>
    </row>
    <row r="1447" spans="6:9" x14ac:dyDescent="0.25">
      <c r="F1447" s="28"/>
      <c r="I1447" s="28"/>
    </row>
    <row r="1448" spans="6:9" x14ac:dyDescent="0.25">
      <c r="F1448" s="28"/>
      <c r="I1448" s="28"/>
    </row>
    <row r="1449" spans="6:9" x14ac:dyDescent="0.25">
      <c r="F1449" s="28"/>
      <c r="I1449" s="28"/>
    </row>
    <row r="1450" spans="6:9" x14ac:dyDescent="0.25">
      <c r="F1450" s="28"/>
      <c r="I1450" s="28"/>
    </row>
    <row r="1451" spans="6:9" x14ac:dyDescent="0.25">
      <c r="F1451" s="28"/>
      <c r="I1451" s="28"/>
    </row>
    <row r="1452" spans="6:9" x14ac:dyDescent="0.25">
      <c r="F1452" s="28"/>
      <c r="I1452" s="28"/>
    </row>
    <row r="1453" spans="6:9" x14ac:dyDescent="0.25">
      <c r="F1453" s="28"/>
      <c r="I1453" s="28"/>
    </row>
    <row r="1454" spans="6:9" x14ac:dyDescent="0.25">
      <c r="F1454" s="28"/>
      <c r="I1454" s="28"/>
    </row>
    <row r="1455" spans="6:9" x14ac:dyDescent="0.25">
      <c r="F1455" s="28"/>
      <c r="I1455" s="28"/>
    </row>
    <row r="1456" spans="6:9" x14ac:dyDescent="0.25">
      <c r="F1456" s="28"/>
      <c r="I1456" s="28"/>
    </row>
    <row r="1457" spans="6:9" x14ac:dyDescent="0.25">
      <c r="F1457" s="28"/>
      <c r="I1457" s="28"/>
    </row>
    <row r="1458" spans="6:9" x14ac:dyDescent="0.25">
      <c r="F1458" s="28"/>
      <c r="I1458" s="28"/>
    </row>
    <row r="1459" spans="6:9" x14ac:dyDescent="0.25">
      <c r="F1459" s="28"/>
      <c r="I1459" s="28"/>
    </row>
    <row r="1460" spans="6:9" x14ac:dyDescent="0.25">
      <c r="F1460" s="28"/>
      <c r="I1460" s="28"/>
    </row>
    <row r="1461" spans="6:9" x14ac:dyDescent="0.25">
      <c r="F1461" s="28"/>
      <c r="I1461" s="28"/>
    </row>
    <row r="1462" spans="6:9" x14ac:dyDescent="0.25">
      <c r="F1462" s="28"/>
      <c r="I1462" s="28"/>
    </row>
    <row r="1463" spans="6:9" x14ac:dyDescent="0.25">
      <c r="F1463" s="28"/>
      <c r="I1463" s="28"/>
    </row>
    <row r="1464" spans="6:9" x14ac:dyDescent="0.25">
      <c r="F1464" s="28"/>
      <c r="I1464" s="28"/>
    </row>
    <row r="1465" spans="6:9" x14ac:dyDescent="0.25">
      <c r="F1465" s="28"/>
      <c r="I1465" s="28"/>
    </row>
    <row r="1466" spans="6:9" x14ac:dyDescent="0.25">
      <c r="F1466" s="28"/>
      <c r="I1466" s="28"/>
    </row>
    <row r="1467" spans="6:9" x14ac:dyDescent="0.25">
      <c r="F1467" s="28"/>
      <c r="I1467" s="28"/>
    </row>
    <row r="1468" spans="6:9" x14ac:dyDescent="0.25">
      <c r="F1468" s="28"/>
      <c r="I1468" s="28"/>
    </row>
    <row r="1469" spans="6:9" x14ac:dyDescent="0.25">
      <c r="F1469" s="28"/>
      <c r="I1469" s="28"/>
    </row>
    <row r="1470" spans="6:9" x14ac:dyDescent="0.25">
      <c r="F1470" s="28"/>
      <c r="I1470" s="28"/>
    </row>
    <row r="1471" spans="6:9" x14ac:dyDescent="0.25">
      <c r="F1471" s="28"/>
      <c r="I1471" s="28"/>
    </row>
    <row r="1472" spans="6:9" x14ac:dyDescent="0.25">
      <c r="F1472" s="28"/>
      <c r="I1472" s="28"/>
    </row>
    <row r="1473" spans="6:9" x14ac:dyDescent="0.25">
      <c r="F1473" s="28"/>
      <c r="I1473" s="28"/>
    </row>
    <row r="1474" spans="6:9" x14ac:dyDescent="0.25">
      <c r="F1474" s="28"/>
      <c r="I1474" s="28"/>
    </row>
    <row r="1475" spans="6:9" x14ac:dyDescent="0.25">
      <c r="F1475" s="28"/>
      <c r="I1475" s="28"/>
    </row>
    <row r="1476" spans="6:9" x14ac:dyDescent="0.25">
      <c r="F1476" s="28"/>
      <c r="I1476" s="28"/>
    </row>
    <row r="1477" spans="6:9" x14ac:dyDescent="0.25">
      <c r="F1477" s="28"/>
      <c r="I1477" s="28"/>
    </row>
    <row r="1478" spans="6:9" x14ac:dyDescent="0.25">
      <c r="F1478" s="28"/>
      <c r="I1478" s="28"/>
    </row>
    <row r="1479" spans="6:9" x14ac:dyDescent="0.25">
      <c r="F1479" s="28"/>
      <c r="I1479" s="28"/>
    </row>
    <row r="1480" spans="6:9" x14ac:dyDescent="0.25">
      <c r="F1480" s="28"/>
      <c r="I1480" s="28"/>
    </row>
    <row r="1481" spans="6:9" x14ac:dyDescent="0.25">
      <c r="F1481" s="28"/>
      <c r="I1481" s="28"/>
    </row>
    <row r="1482" spans="6:9" x14ac:dyDescent="0.25">
      <c r="F1482" s="28"/>
      <c r="I1482" s="28"/>
    </row>
    <row r="1483" spans="6:9" x14ac:dyDescent="0.25">
      <c r="F1483" s="28"/>
      <c r="I1483" s="28"/>
    </row>
    <row r="1484" spans="6:9" x14ac:dyDescent="0.25">
      <c r="F1484" s="28"/>
      <c r="I1484" s="28"/>
    </row>
    <row r="1485" spans="6:9" x14ac:dyDescent="0.25">
      <c r="F1485" s="28"/>
      <c r="I1485" s="28"/>
    </row>
    <row r="1486" spans="6:9" x14ac:dyDescent="0.25">
      <c r="F1486" s="28"/>
      <c r="I1486" s="28"/>
    </row>
    <row r="1487" spans="6:9" x14ac:dyDescent="0.25">
      <c r="F1487" s="28"/>
      <c r="I1487" s="28"/>
    </row>
    <row r="1488" spans="6:9" x14ac:dyDescent="0.25">
      <c r="F1488" s="28"/>
      <c r="I1488" s="28"/>
    </row>
    <row r="1489" spans="6:9" x14ac:dyDescent="0.25">
      <c r="F1489" s="28"/>
      <c r="I1489" s="28"/>
    </row>
    <row r="1490" spans="6:9" x14ac:dyDescent="0.25">
      <c r="F1490" s="28"/>
      <c r="I1490" s="28"/>
    </row>
    <row r="1491" spans="6:9" x14ac:dyDescent="0.25">
      <c r="F1491" s="28"/>
      <c r="I1491" s="28"/>
    </row>
    <row r="1492" spans="6:9" x14ac:dyDescent="0.25">
      <c r="F1492" s="28"/>
      <c r="I1492" s="28"/>
    </row>
    <row r="1493" spans="6:9" x14ac:dyDescent="0.25">
      <c r="F1493" s="28"/>
      <c r="I1493" s="28"/>
    </row>
    <row r="1494" spans="6:9" x14ac:dyDescent="0.25">
      <c r="F1494" s="28"/>
      <c r="I1494" s="28"/>
    </row>
    <row r="1495" spans="6:9" x14ac:dyDescent="0.25">
      <c r="F1495" s="28"/>
      <c r="I1495" s="28"/>
    </row>
    <row r="1496" spans="6:9" x14ac:dyDescent="0.25">
      <c r="F1496" s="28"/>
      <c r="I1496" s="28"/>
    </row>
    <row r="1497" spans="6:9" x14ac:dyDescent="0.25">
      <c r="F1497" s="28"/>
      <c r="I1497" s="28"/>
    </row>
    <row r="1498" spans="6:9" x14ac:dyDescent="0.25">
      <c r="F1498" s="28"/>
      <c r="I1498" s="28"/>
    </row>
    <row r="1499" spans="6:9" x14ac:dyDescent="0.25">
      <c r="F1499" s="28"/>
      <c r="I1499" s="28"/>
    </row>
    <row r="1500" spans="6:9" x14ac:dyDescent="0.25">
      <c r="F1500" s="28"/>
      <c r="I1500" s="28"/>
    </row>
    <row r="1501" spans="6:9" x14ac:dyDescent="0.25">
      <c r="F1501" s="28"/>
      <c r="I1501" s="28"/>
    </row>
    <row r="1502" spans="6:9" x14ac:dyDescent="0.25">
      <c r="F1502" s="28"/>
      <c r="I1502" s="28"/>
    </row>
    <row r="1503" spans="6:9" x14ac:dyDescent="0.25">
      <c r="F1503" s="28"/>
      <c r="I1503" s="28"/>
    </row>
    <row r="1504" spans="6:9" x14ac:dyDescent="0.25">
      <c r="F1504" s="28"/>
      <c r="I1504" s="28"/>
    </row>
    <row r="1505" spans="6:9" x14ac:dyDescent="0.25">
      <c r="F1505" s="28"/>
      <c r="I1505" s="28"/>
    </row>
    <row r="1506" spans="6:9" x14ac:dyDescent="0.25">
      <c r="F1506" s="28"/>
      <c r="I1506" s="28"/>
    </row>
    <row r="1507" spans="6:9" x14ac:dyDescent="0.25">
      <c r="F1507" s="28"/>
      <c r="I1507" s="28"/>
    </row>
    <row r="1508" spans="6:9" x14ac:dyDescent="0.25">
      <c r="F1508" s="28"/>
      <c r="I1508" s="28"/>
    </row>
    <row r="1509" spans="6:9" x14ac:dyDescent="0.25">
      <c r="F1509" s="28"/>
      <c r="I1509" s="28"/>
    </row>
    <row r="1510" spans="6:9" x14ac:dyDescent="0.25">
      <c r="F1510" s="28"/>
      <c r="I1510" s="28"/>
    </row>
    <row r="1511" spans="6:9" x14ac:dyDescent="0.25">
      <c r="F1511" s="28"/>
      <c r="I1511" s="28"/>
    </row>
    <row r="1512" spans="6:9" x14ac:dyDescent="0.25">
      <c r="F1512" s="28"/>
      <c r="I1512" s="28"/>
    </row>
    <row r="1513" spans="6:9" x14ac:dyDescent="0.25">
      <c r="F1513" s="28"/>
      <c r="I1513" s="28"/>
    </row>
    <row r="1514" spans="6:9" x14ac:dyDescent="0.25">
      <c r="F1514" s="28"/>
      <c r="I1514" s="28"/>
    </row>
    <row r="1515" spans="6:9" x14ac:dyDescent="0.25">
      <c r="F1515" s="28"/>
      <c r="I1515" s="28"/>
    </row>
    <row r="1516" spans="6:9" x14ac:dyDescent="0.25">
      <c r="F1516" s="28"/>
      <c r="I1516" s="28"/>
    </row>
    <row r="1517" spans="6:9" x14ac:dyDescent="0.25">
      <c r="F1517" s="28"/>
      <c r="I1517" s="28"/>
    </row>
    <row r="1518" spans="6:9" x14ac:dyDescent="0.25">
      <c r="F1518" s="28"/>
      <c r="I1518" s="28"/>
    </row>
    <row r="1519" spans="6:9" x14ac:dyDescent="0.25">
      <c r="F1519" s="28"/>
      <c r="I1519" s="28"/>
    </row>
    <row r="1520" spans="6:9" x14ac:dyDescent="0.25">
      <c r="F1520" s="28"/>
      <c r="I1520" s="28"/>
    </row>
    <row r="1521" spans="6:9" x14ac:dyDescent="0.25">
      <c r="F1521" s="28"/>
      <c r="I1521" s="28"/>
    </row>
    <row r="1522" spans="6:9" x14ac:dyDescent="0.25">
      <c r="F1522" s="28"/>
      <c r="I1522" s="28"/>
    </row>
    <row r="1523" spans="6:9" x14ac:dyDescent="0.25">
      <c r="F1523" s="28"/>
      <c r="I1523" s="28"/>
    </row>
    <row r="1524" spans="6:9" x14ac:dyDescent="0.25">
      <c r="F1524" s="28"/>
      <c r="I1524" s="28"/>
    </row>
    <row r="1525" spans="6:9" x14ac:dyDescent="0.25">
      <c r="F1525" s="28"/>
      <c r="I1525" s="28"/>
    </row>
    <row r="1526" spans="6:9" x14ac:dyDescent="0.25">
      <c r="F1526" s="28"/>
      <c r="I1526" s="28"/>
    </row>
    <row r="1527" spans="6:9" x14ac:dyDescent="0.25">
      <c r="F1527" s="28"/>
      <c r="I1527" s="28"/>
    </row>
    <row r="1528" spans="6:9" x14ac:dyDescent="0.25">
      <c r="F1528" s="28"/>
      <c r="I1528" s="28"/>
    </row>
    <row r="1529" spans="6:9" x14ac:dyDescent="0.25">
      <c r="F1529" s="28"/>
      <c r="I1529" s="28"/>
    </row>
    <row r="1530" spans="6:9" x14ac:dyDescent="0.25">
      <c r="F1530" s="28"/>
      <c r="I1530" s="28"/>
    </row>
    <row r="1531" spans="6:9" x14ac:dyDescent="0.25">
      <c r="F1531" s="28"/>
      <c r="I1531" s="28"/>
    </row>
    <row r="1532" spans="6:9" x14ac:dyDescent="0.25">
      <c r="F1532" s="28"/>
      <c r="I1532" s="28"/>
    </row>
    <row r="1533" spans="6:9" x14ac:dyDescent="0.25">
      <c r="F1533" s="28"/>
      <c r="I1533" s="28"/>
    </row>
    <row r="1534" spans="6:9" x14ac:dyDescent="0.25">
      <c r="F1534" s="28"/>
      <c r="I1534" s="28"/>
    </row>
    <row r="1535" spans="6:9" x14ac:dyDescent="0.25">
      <c r="F1535" s="28"/>
      <c r="I1535" s="28"/>
    </row>
    <row r="1536" spans="6:9" x14ac:dyDescent="0.25">
      <c r="F1536" s="28"/>
      <c r="I1536" s="28"/>
    </row>
    <row r="1537" spans="6:9" x14ac:dyDescent="0.25">
      <c r="F1537" s="28"/>
      <c r="I1537" s="28"/>
    </row>
    <row r="1538" spans="6:9" x14ac:dyDescent="0.25">
      <c r="F1538" s="28"/>
      <c r="I1538" s="28"/>
    </row>
    <row r="1539" spans="6:9" x14ac:dyDescent="0.25">
      <c r="F1539" s="28"/>
      <c r="I1539" s="28"/>
    </row>
    <row r="1540" spans="6:9" x14ac:dyDescent="0.25">
      <c r="F1540" s="28"/>
      <c r="I1540" s="28"/>
    </row>
    <row r="1541" spans="6:9" x14ac:dyDescent="0.25">
      <c r="F1541" s="28"/>
      <c r="I1541" s="28"/>
    </row>
    <row r="1542" spans="6:9" x14ac:dyDescent="0.25">
      <c r="F1542" s="28"/>
      <c r="I1542" s="28"/>
    </row>
    <row r="1543" spans="6:9" x14ac:dyDescent="0.25">
      <c r="F1543" s="28"/>
      <c r="I1543" s="28"/>
    </row>
    <row r="1544" spans="6:9" x14ac:dyDescent="0.25">
      <c r="F1544" s="28"/>
      <c r="I1544" s="28"/>
    </row>
    <row r="1545" spans="6:9" x14ac:dyDescent="0.25">
      <c r="F1545" s="28"/>
      <c r="I1545" s="28"/>
    </row>
    <row r="1546" spans="6:9" x14ac:dyDescent="0.25">
      <c r="F1546" s="28"/>
      <c r="I1546" s="28"/>
    </row>
    <row r="1547" spans="6:9" x14ac:dyDescent="0.25">
      <c r="F1547" s="28"/>
      <c r="I1547" s="28"/>
    </row>
    <row r="1548" spans="6:9" x14ac:dyDescent="0.25">
      <c r="F1548" s="28"/>
      <c r="I1548" s="28"/>
    </row>
    <row r="1549" spans="6:9" x14ac:dyDescent="0.25">
      <c r="F1549" s="28"/>
      <c r="I1549" s="28"/>
    </row>
    <row r="1550" spans="6:9" x14ac:dyDescent="0.25">
      <c r="F1550" s="28"/>
      <c r="I1550" s="28"/>
    </row>
    <row r="1551" spans="6:9" x14ac:dyDescent="0.25">
      <c r="F1551" s="28"/>
      <c r="I1551" s="28"/>
    </row>
    <row r="1552" spans="6:9" x14ac:dyDescent="0.25">
      <c r="F1552" s="28"/>
      <c r="I1552" s="28"/>
    </row>
    <row r="1553" spans="6:9" x14ac:dyDescent="0.25">
      <c r="F1553" s="28"/>
      <c r="I1553" s="28"/>
    </row>
    <row r="1554" spans="6:9" x14ac:dyDescent="0.25">
      <c r="F1554" s="28"/>
      <c r="I1554" s="28"/>
    </row>
    <row r="1555" spans="6:9" x14ac:dyDescent="0.25">
      <c r="F1555" s="28"/>
      <c r="I1555" s="28"/>
    </row>
    <row r="1556" spans="6:9" x14ac:dyDescent="0.25">
      <c r="F1556" s="28"/>
      <c r="I1556" s="28"/>
    </row>
    <row r="1557" spans="6:9" x14ac:dyDescent="0.25">
      <c r="F1557" s="28"/>
      <c r="I1557" s="28"/>
    </row>
    <row r="1558" spans="6:9" x14ac:dyDescent="0.25">
      <c r="F1558" s="28"/>
      <c r="I1558" s="28"/>
    </row>
    <row r="1559" spans="6:9" x14ac:dyDescent="0.25">
      <c r="F1559" s="28"/>
      <c r="I1559" s="28"/>
    </row>
    <row r="1560" spans="6:9" x14ac:dyDescent="0.25">
      <c r="F1560" s="28"/>
      <c r="I1560" s="28"/>
    </row>
    <row r="1561" spans="6:9" x14ac:dyDescent="0.25">
      <c r="F1561" s="28"/>
      <c r="I1561" s="28"/>
    </row>
    <row r="1562" spans="6:9" x14ac:dyDescent="0.25">
      <c r="F1562" s="28"/>
      <c r="I1562" s="28"/>
    </row>
    <row r="1563" spans="6:9" x14ac:dyDescent="0.25">
      <c r="F1563" s="28"/>
      <c r="I1563" s="28"/>
    </row>
    <row r="1564" spans="6:9" x14ac:dyDescent="0.25">
      <c r="F1564" s="28"/>
      <c r="I1564" s="28"/>
    </row>
    <row r="1565" spans="6:9" x14ac:dyDescent="0.25">
      <c r="F1565" s="28"/>
      <c r="I1565" s="28"/>
    </row>
    <row r="1566" spans="6:9" x14ac:dyDescent="0.25">
      <c r="F1566" s="28"/>
      <c r="I1566" s="28"/>
    </row>
    <row r="1567" spans="6:9" x14ac:dyDescent="0.25">
      <c r="F1567" s="28"/>
      <c r="I1567" s="28"/>
    </row>
    <row r="1568" spans="6:9" x14ac:dyDescent="0.25">
      <c r="F1568" s="28"/>
      <c r="I1568" s="28"/>
    </row>
    <row r="1569" spans="6:9" x14ac:dyDescent="0.25">
      <c r="F1569" s="28"/>
      <c r="I1569" s="28"/>
    </row>
    <row r="1570" spans="6:9" x14ac:dyDescent="0.25">
      <c r="F1570" s="28"/>
      <c r="I1570" s="28"/>
    </row>
    <row r="1571" spans="6:9" x14ac:dyDescent="0.25">
      <c r="F1571" s="28"/>
      <c r="I1571" s="28"/>
    </row>
    <row r="1572" spans="6:9" x14ac:dyDescent="0.25">
      <c r="F1572" s="28"/>
      <c r="I1572" s="28"/>
    </row>
    <row r="1573" spans="6:9" x14ac:dyDescent="0.25">
      <c r="F1573" s="28"/>
      <c r="I1573" s="28"/>
    </row>
    <row r="1574" spans="6:9" x14ac:dyDescent="0.25">
      <c r="F1574" s="28"/>
      <c r="I1574" s="28"/>
    </row>
    <row r="1575" spans="6:9" x14ac:dyDescent="0.25">
      <c r="F1575" s="28"/>
      <c r="I1575" s="28"/>
    </row>
    <row r="1576" spans="6:9" x14ac:dyDescent="0.25">
      <c r="F1576" s="28"/>
      <c r="I1576" s="28"/>
    </row>
    <row r="1577" spans="6:9" x14ac:dyDescent="0.25">
      <c r="F1577" s="28"/>
      <c r="I1577" s="28"/>
    </row>
    <row r="1578" spans="6:9" x14ac:dyDescent="0.25">
      <c r="F1578" s="28"/>
      <c r="I1578" s="28"/>
    </row>
    <row r="1579" spans="6:9" x14ac:dyDescent="0.25">
      <c r="F1579" s="28"/>
      <c r="I1579" s="28"/>
    </row>
    <row r="1580" spans="6:9" x14ac:dyDescent="0.25">
      <c r="F1580" s="28"/>
      <c r="I1580" s="28"/>
    </row>
    <row r="1581" spans="6:9" x14ac:dyDescent="0.25">
      <c r="F1581" s="28"/>
      <c r="I1581" s="28"/>
    </row>
    <row r="1582" spans="6:9" x14ac:dyDescent="0.25">
      <c r="F1582" s="28"/>
      <c r="I1582" s="28"/>
    </row>
    <row r="1583" spans="6:9" x14ac:dyDescent="0.25">
      <c r="F1583" s="28"/>
      <c r="I1583" s="28"/>
    </row>
    <row r="1584" spans="6:9" x14ac:dyDescent="0.25">
      <c r="F1584" s="28"/>
      <c r="I1584" s="28"/>
    </row>
    <row r="1585" spans="6:9" x14ac:dyDescent="0.25">
      <c r="F1585" s="28"/>
      <c r="I1585" s="28"/>
    </row>
    <row r="1586" spans="6:9" x14ac:dyDescent="0.25">
      <c r="F1586" s="28"/>
      <c r="I1586" s="28"/>
    </row>
    <row r="1587" spans="6:9" x14ac:dyDescent="0.25">
      <c r="F1587" s="28"/>
      <c r="I1587" s="28"/>
    </row>
    <row r="1588" spans="6:9" x14ac:dyDescent="0.25">
      <c r="F1588" s="28"/>
      <c r="I1588" s="28"/>
    </row>
    <row r="1589" spans="6:9" x14ac:dyDescent="0.25">
      <c r="F1589" s="28"/>
      <c r="I1589" s="28"/>
    </row>
    <row r="1590" spans="6:9" x14ac:dyDescent="0.25">
      <c r="F1590" s="28"/>
      <c r="I1590" s="28"/>
    </row>
    <row r="1591" spans="6:9" x14ac:dyDescent="0.25">
      <c r="F1591" s="28"/>
      <c r="I1591" s="28"/>
    </row>
    <row r="1592" spans="6:9" x14ac:dyDescent="0.25">
      <c r="F1592" s="28"/>
      <c r="I1592" s="28"/>
    </row>
    <row r="1593" spans="6:9" x14ac:dyDescent="0.25">
      <c r="F1593" s="28"/>
      <c r="I1593" s="28"/>
    </row>
    <row r="1594" spans="6:9" x14ac:dyDescent="0.25">
      <c r="F1594" s="28"/>
      <c r="I1594" s="28"/>
    </row>
    <row r="1595" spans="6:9" x14ac:dyDescent="0.25">
      <c r="F1595" s="28"/>
      <c r="I1595" s="28"/>
    </row>
    <row r="1596" spans="6:9" x14ac:dyDescent="0.25">
      <c r="F1596" s="28"/>
      <c r="I1596" s="28"/>
    </row>
    <row r="1597" spans="6:9" x14ac:dyDescent="0.25">
      <c r="F1597" s="28"/>
      <c r="I1597" s="28"/>
    </row>
    <row r="1598" spans="6:9" x14ac:dyDescent="0.25">
      <c r="F1598" s="28"/>
      <c r="I1598" s="28"/>
    </row>
    <row r="1599" spans="6:9" x14ac:dyDescent="0.25">
      <c r="F1599" s="28"/>
      <c r="I1599" s="28"/>
    </row>
    <row r="1600" spans="6:9" x14ac:dyDescent="0.25">
      <c r="F1600" s="28"/>
      <c r="I1600" s="28"/>
    </row>
    <row r="1601" spans="6:9" x14ac:dyDescent="0.25">
      <c r="F1601" s="28"/>
      <c r="I1601" s="28"/>
    </row>
    <row r="1602" spans="6:9" x14ac:dyDescent="0.25">
      <c r="F1602" s="28"/>
      <c r="I1602" s="28"/>
    </row>
    <row r="1603" spans="6:9" x14ac:dyDescent="0.25">
      <c r="F1603" s="28"/>
      <c r="I1603" s="28"/>
    </row>
    <row r="1604" spans="6:9" x14ac:dyDescent="0.25">
      <c r="F1604" s="28"/>
      <c r="I1604" s="28"/>
    </row>
    <row r="1605" spans="6:9" x14ac:dyDescent="0.25">
      <c r="F1605" s="28"/>
      <c r="I1605" s="28"/>
    </row>
    <row r="1606" spans="6:9" x14ac:dyDescent="0.25">
      <c r="F1606" s="28"/>
      <c r="I1606" s="28"/>
    </row>
    <row r="1607" spans="6:9" x14ac:dyDescent="0.25">
      <c r="F1607" s="28"/>
      <c r="I1607" s="28"/>
    </row>
    <row r="1608" spans="6:9" x14ac:dyDescent="0.25">
      <c r="F1608" s="28"/>
      <c r="I1608" s="28"/>
    </row>
    <row r="1609" spans="6:9" x14ac:dyDescent="0.25">
      <c r="F1609" s="28"/>
      <c r="I1609" s="28"/>
    </row>
    <row r="1610" spans="6:9" x14ac:dyDescent="0.25">
      <c r="F1610" s="28"/>
      <c r="I1610" s="28"/>
    </row>
    <row r="1611" spans="6:9" x14ac:dyDescent="0.25">
      <c r="F1611" s="28"/>
      <c r="I1611" s="28"/>
    </row>
    <row r="1612" spans="6:9" x14ac:dyDescent="0.25">
      <c r="F1612" s="28"/>
      <c r="I1612" s="28"/>
    </row>
    <row r="1613" spans="6:9" x14ac:dyDescent="0.25">
      <c r="F1613" s="28"/>
      <c r="I1613" s="28"/>
    </row>
    <row r="1614" spans="6:9" x14ac:dyDescent="0.25">
      <c r="F1614" s="28"/>
      <c r="I1614" s="28"/>
    </row>
    <row r="1615" spans="6:9" x14ac:dyDescent="0.25">
      <c r="F1615" s="28"/>
      <c r="I1615" s="28"/>
    </row>
    <row r="1616" spans="6:9" x14ac:dyDescent="0.25">
      <c r="F1616" s="28"/>
      <c r="I1616" s="28"/>
    </row>
    <row r="1617" spans="6:9" x14ac:dyDescent="0.25">
      <c r="F1617" s="28"/>
      <c r="I1617" s="28"/>
    </row>
    <row r="1618" spans="6:9" x14ac:dyDescent="0.25">
      <c r="F1618" s="28"/>
      <c r="I1618" s="28"/>
    </row>
    <row r="1619" spans="6:9" x14ac:dyDescent="0.25">
      <c r="F1619" s="28"/>
      <c r="I1619" s="28"/>
    </row>
    <row r="1620" spans="6:9" x14ac:dyDescent="0.25">
      <c r="F1620" s="28"/>
      <c r="I1620" s="28"/>
    </row>
    <row r="1621" spans="6:9" x14ac:dyDescent="0.25">
      <c r="F1621" s="28"/>
      <c r="I1621" s="28"/>
    </row>
    <row r="1622" spans="6:9" x14ac:dyDescent="0.25">
      <c r="F1622" s="28"/>
      <c r="I1622" s="28"/>
    </row>
    <row r="1623" spans="6:9" x14ac:dyDescent="0.25">
      <c r="F1623" s="28"/>
      <c r="I1623" s="28"/>
    </row>
    <row r="1624" spans="6:9" x14ac:dyDescent="0.25">
      <c r="F1624" s="28"/>
      <c r="I1624" s="28"/>
    </row>
    <row r="1625" spans="6:9" x14ac:dyDescent="0.25">
      <c r="F1625" s="28"/>
      <c r="I1625" s="28"/>
    </row>
    <row r="1626" spans="6:9" x14ac:dyDescent="0.25">
      <c r="F1626" s="28"/>
      <c r="I1626" s="28"/>
    </row>
    <row r="1627" spans="6:9" x14ac:dyDescent="0.25">
      <c r="F1627" s="28"/>
      <c r="I1627" s="28"/>
    </row>
    <row r="1628" spans="6:9" x14ac:dyDescent="0.25">
      <c r="F1628" s="28"/>
      <c r="I1628" s="28"/>
    </row>
    <row r="1629" spans="6:9" x14ac:dyDescent="0.25">
      <c r="F1629" s="28"/>
      <c r="I1629" s="28"/>
    </row>
    <row r="1630" spans="6:9" x14ac:dyDescent="0.25">
      <c r="F1630" s="28"/>
      <c r="I1630" s="28"/>
    </row>
    <row r="1631" spans="6:9" x14ac:dyDescent="0.25">
      <c r="F1631" s="28"/>
      <c r="I1631" s="28"/>
    </row>
    <row r="1632" spans="6:9" x14ac:dyDescent="0.25">
      <c r="F1632" s="28"/>
      <c r="I1632" s="28"/>
    </row>
    <row r="1633" spans="6:9" x14ac:dyDescent="0.25">
      <c r="F1633" s="28"/>
      <c r="I1633" s="28"/>
    </row>
    <row r="1634" spans="6:9" x14ac:dyDescent="0.25">
      <c r="F1634" s="28"/>
      <c r="I1634" s="28"/>
    </row>
    <row r="1635" spans="6:9" x14ac:dyDescent="0.25">
      <c r="F1635" s="28"/>
      <c r="I1635" s="28"/>
    </row>
    <row r="1636" spans="6:9" x14ac:dyDescent="0.25">
      <c r="F1636" s="28"/>
      <c r="I1636" s="28"/>
    </row>
    <row r="1637" spans="6:9" x14ac:dyDescent="0.25">
      <c r="F1637" s="28"/>
      <c r="I1637" s="28"/>
    </row>
    <row r="1638" spans="6:9" x14ac:dyDescent="0.25">
      <c r="F1638" s="28"/>
      <c r="I1638" s="28"/>
    </row>
    <row r="1639" spans="6:9" x14ac:dyDescent="0.25">
      <c r="F1639" s="28"/>
      <c r="I1639" s="28"/>
    </row>
    <row r="1640" spans="6:9" x14ac:dyDescent="0.25">
      <c r="F1640" s="28"/>
      <c r="I1640" s="28"/>
    </row>
    <row r="1641" spans="6:9" x14ac:dyDescent="0.25">
      <c r="F1641" s="28"/>
      <c r="I1641" s="28"/>
    </row>
    <row r="1642" spans="6:9" x14ac:dyDescent="0.25">
      <c r="F1642" s="28"/>
      <c r="I1642" s="28"/>
    </row>
    <row r="1643" spans="6:9" x14ac:dyDescent="0.25">
      <c r="F1643" s="28"/>
      <c r="I1643" s="28"/>
    </row>
    <row r="1644" spans="6:9" x14ac:dyDescent="0.25">
      <c r="F1644" s="28"/>
      <c r="I1644" s="28"/>
    </row>
    <row r="1645" spans="6:9" x14ac:dyDescent="0.25">
      <c r="F1645" s="28"/>
      <c r="I1645" s="28"/>
    </row>
    <row r="1646" spans="6:9" x14ac:dyDescent="0.25">
      <c r="F1646" s="28"/>
      <c r="I1646" s="28"/>
    </row>
    <row r="1647" spans="6:9" x14ac:dyDescent="0.25">
      <c r="F1647" s="28"/>
      <c r="I1647" s="28"/>
    </row>
    <row r="1648" spans="6:9" x14ac:dyDescent="0.25">
      <c r="F1648" s="28"/>
      <c r="I1648" s="28"/>
    </row>
    <row r="1649" spans="6:9" x14ac:dyDescent="0.25">
      <c r="F1649" s="28"/>
      <c r="I1649" s="28"/>
    </row>
    <row r="1650" spans="6:9" x14ac:dyDescent="0.25">
      <c r="F1650" s="28"/>
      <c r="I1650" s="28"/>
    </row>
    <row r="1651" spans="6:9" x14ac:dyDescent="0.25">
      <c r="F1651" s="28"/>
      <c r="I1651" s="28"/>
    </row>
    <row r="1652" spans="6:9" x14ac:dyDescent="0.25">
      <c r="F1652" s="28"/>
      <c r="I1652" s="28"/>
    </row>
    <row r="1653" spans="6:9" x14ac:dyDescent="0.25">
      <c r="F1653" s="28"/>
      <c r="I1653" s="28"/>
    </row>
    <row r="1654" spans="6:9" x14ac:dyDescent="0.25">
      <c r="F1654" s="28"/>
      <c r="I1654" s="28"/>
    </row>
    <row r="1655" spans="6:9" x14ac:dyDescent="0.25">
      <c r="F1655" s="28"/>
      <c r="I1655" s="28"/>
    </row>
    <row r="1656" spans="6:9" x14ac:dyDescent="0.25">
      <c r="F1656" s="28"/>
      <c r="I1656" s="28"/>
    </row>
    <row r="1657" spans="6:9" x14ac:dyDescent="0.25">
      <c r="F1657" s="28"/>
      <c r="I1657" s="28"/>
    </row>
    <row r="1658" spans="6:9" x14ac:dyDescent="0.25">
      <c r="F1658" s="28"/>
      <c r="I1658" s="28"/>
    </row>
    <row r="1659" spans="6:9" x14ac:dyDescent="0.25">
      <c r="F1659" s="28"/>
      <c r="I1659" s="28"/>
    </row>
    <row r="1660" spans="6:9" x14ac:dyDescent="0.25">
      <c r="F1660" s="28"/>
      <c r="I1660" s="28"/>
    </row>
    <row r="1661" spans="6:9" x14ac:dyDescent="0.25">
      <c r="F1661" s="28"/>
      <c r="I1661" s="28"/>
    </row>
    <row r="1662" spans="6:9" x14ac:dyDescent="0.25">
      <c r="F1662" s="28"/>
      <c r="I1662" s="28"/>
    </row>
    <row r="1663" spans="6:9" x14ac:dyDescent="0.25">
      <c r="F1663" s="28"/>
      <c r="I1663" s="28"/>
    </row>
    <row r="1664" spans="6:9" x14ac:dyDescent="0.25">
      <c r="F1664" s="28"/>
      <c r="I1664" s="28"/>
    </row>
    <row r="1665" spans="6:9" x14ac:dyDescent="0.25">
      <c r="F1665" s="28"/>
      <c r="I1665" s="28"/>
    </row>
    <row r="1666" spans="6:9" x14ac:dyDescent="0.25">
      <c r="F1666" s="28"/>
      <c r="I1666" s="28"/>
    </row>
    <row r="1667" spans="6:9" x14ac:dyDescent="0.25">
      <c r="F1667" s="28"/>
      <c r="I1667" s="28"/>
    </row>
    <row r="1668" spans="6:9" x14ac:dyDescent="0.25">
      <c r="F1668" s="28"/>
      <c r="I1668" s="28"/>
    </row>
    <row r="1669" spans="6:9" x14ac:dyDescent="0.25">
      <c r="F1669" s="28"/>
      <c r="I1669" s="28"/>
    </row>
    <row r="1670" spans="6:9" x14ac:dyDescent="0.25">
      <c r="F1670" s="28"/>
      <c r="I1670" s="28"/>
    </row>
    <row r="1671" spans="6:9" x14ac:dyDescent="0.25">
      <c r="F1671" s="28"/>
      <c r="I1671" s="28"/>
    </row>
    <row r="1672" spans="6:9" x14ac:dyDescent="0.25">
      <c r="F1672" s="28"/>
      <c r="I1672" s="28"/>
    </row>
    <row r="1673" spans="6:9" x14ac:dyDescent="0.25">
      <c r="F1673" s="28"/>
      <c r="I1673" s="28"/>
    </row>
    <row r="1674" spans="6:9" x14ac:dyDescent="0.25">
      <c r="F1674" s="28"/>
      <c r="I1674" s="28"/>
    </row>
    <row r="1675" spans="6:9" x14ac:dyDescent="0.25">
      <c r="F1675" s="28"/>
      <c r="I1675" s="28"/>
    </row>
    <row r="1676" spans="6:9" x14ac:dyDescent="0.25">
      <c r="F1676" s="28"/>
      <c r="I1676" s="28"/>
    </row>
    <row r="1677" spans="6:9" x14ac:dyDescent="0.25">
      <c r="F1677" s="28"/>
      <c r="I1677" s="28"/>
    </row>
    <row r="1678" spans="6:9" x14ac:dyDescent="0.25">
      <c r="F1678" s="28"/>
      <c r="I1678" s="28"/>
    </row>
    <row r="1679" spans="6:9" x14ac:dyDescent="0.25">
      <c r="F1679" s="28"/>
      <c r="I1679" s="28"/>
    </row>
    <row r="1680" spans="6:9" x14ac:dyDescent="0.25">
      <c r="F1680" s="28"/>
      <c r="I1680" s="28"/>
    </row>
    <row r="1681" spans="6:9" x14ac:dyDescent="0.25">
      <c r="F1681" s="28"/>
      <c r="I1681" s="28"/>
    </row>
    <row r="1682" spans="6:9" x14ac:dyDescent="0.25">
      <c r="F1682" s="28"/>
      <c r="I1682" s="28"/>
    </row>
    <row r="1683" spans="6:9" x14ac:dyDescent="0.25">
      <c r="F1683" s="28"/>
      <c r="I1683" s="28"/>
    </row>
    <row r="1684" spans="6:9" x14ac:dyDescent="0.25">
      <c r="F1684" s="28"/>
      <c r="I1684" s="28"/>
    </row>
    <row r="1685" spans="6:9" x14ac:dyDescent="0.25">
      <c r="F1685" s="28"/>
      <c r="I1685" s="28"/>
    </row>
    <row r="1686" spans="6:9" x14ac:dyDescent="0.25">
      <c r="F1686" s="28"/>
      <c r="I1686" s="28"/>
    </row>
    <row r="1687" spans="6:9" x14ac:dyDescent="0.25">
      <c r="F1687" s="28"/>
      <c r="I1687" s="28"/>
    </row>
    <row r="1688" spans="6:9" x14ac:dyDescent="0.25">
      <c r="F1688" s="28"/>
      <c r="I1688" s="28"/>
    </row>
    <row r="1689" spans="6:9" x14ac:dyDescent="0.25">
      <c r="F1689" s="28"/>
      <c r="I1689" s="28"/>
    </row>
    <row r="1690" spans="6:9" x14ac:dyDescent="0.25">
      <c r="F1690" s="28"/>
      <c r="I1690" s="28"/>
    </row>
    <row r="1691" spans="6:9" x14ac:dyDescent="0.25">
      <c r="F1691" s="28"/>
      <c r="I1691" s="28"/>
    </row>
    <row r="1692" spans="6:9" x14ac:dyDescent="0.25">
      <c r="F1692" s="28"/>
      <c r="I1692" s="28"/>
    </row>
    <row r="1693" spans="6:9" x14ac:dyDescent="0.25">
      <c r="F1693" s="28"/>
      <c r="I1693" s="28"/>
    </row>
    <row r="1694" spans="6:9" x14ac:dyDescent="0.25">
      <c r="F1694" s="28"/>
      <c r="I1694" s="28"/>
    </row>
    <row r="1695" spans="6:9" x14ac:dyDescent="0.25">
      <c r="F1695" s="28"/>
      <c r="I1695" s="28"/>
    </row>
    <row r="1696" spans="6:9" x14ac:dyDescent="0.25">
      <c r="F1696" s="28"/>
      <c r="I1696" s="28"/>
    </row>
    <row r="1697" spans="6:9" x14ac:dyDescent="0.25">
      <c r="F1697" s="28"/>
      <c r="I1697" s="28"/>
    </row>
    <row r="1698" spans="6:9" x14ac:dyDescent="0.25">
      <c r="F1698" s="28"/>
      <c r="I1698" s="28"/>
    </row>
    <row r="1699" spans="6:9" x14ac:dyDescent="0.25">
      <c r="F1699" s="28"/>
      <c r="I1699" s="28"/>
    </row>
    <row r="1700" spans="6:9" x14ac:dyDescent="0.25">
      <c r="F1700" s="28"/>
      <c r="I1700" s="28"/>
    </row>
    <row r="1701" spans="6:9" x14ac:dyDescent="0.25">
      <c r="F1701" s="28"/>
      <c r="I1701" s="28"/>
    </row>
    <row r="1702" spans="6:9" x14ac:dyDescent="0.25">
      <c r="F1702" s="28"/>
      <c r="I1702" s="28"/>
    </row>
    <row r="1703" spans="6:9" x14ac:dyDescent="0.25">
      <c r="F1703" s="28"/>
      <c r="I1703" s="28"/>
    </row>
    <row r="1704" spans="6:9" x14ac:dyDescent="0.25">
      <c r="F1704" s="28"/>
      <c r="I1704" s="28"/>
    </row>
    <row r="1705" spans="6:9" x14ac:dyDescent="0.25">
      <c r="F1705" s="28"/>
      <c r="I1705" s="28"/>
    </row>
    <row r="1706" spans="6:9" x14ac:dyDescent="0.25">
      <c r="F1706" s="28"/>
      <c r="I1706" s="28"/>
    </row>
    <row r="1707" spans="6:9" x14ac:dyDescent="0.25">
      <c r="F1707" s="28"/>
      <c r="I1707" s="28"/>
    </row>
    <row r="1708" spans="6:9" x14ac:dyDescent="0.25">
      <c r="F1708" s="28"/>
      <c r="I1708" s="28"/>
    </row>
    <row r="1709" spans="6:9" x14ac:dyDescent="0.25">
      <c r="F1709" s="28"/>
      <c r="I1709" s="28"/>
    </row>
    <row r="1710" spans="6:9" x14ac:dyDescent="0.25">
      <c r="F1710" s="28"/>
      <c r="I1710" s="28"/>
    </row>
    <row r="1711" spans="6:9" x14ac:dyDescent="0.25">
      <c r="F1711" s="28"/>
      <c r="I1711" s="28"/>
    </row>
    <row r="1712" spans="6:9" x14ac:dyDescent="0.25">
      <c r="F1712" s="28"/>
      <c r="I1712" s="28"/>
    </row>
    <row r="1713" spans="6:9" x14ac:dyDescent="0.25">
      <c r="F1713" s="28"/>
      <c r="I1713" s="28"/>
    </row>
    <row r="1714" spans="6:9" x14ac:dyDescent="0.25">
      <c r="F1714" s="28"/>
      <c r="I1714" s="28"/>
    </row>
    <row r="1715" spans="6:9" x14ac:dyDescent="0.25">
      <c r="F1715" s="28"/>
      <c r="I1715" s="28"/>
    </row>
    <row r="1716" spans="6:9" x14ac:dyDescent="0.25">
      <c r="F1716" s="28"/>
      <c r="I1716" s="28"/>
    </row>
    <row r="1717" spans="6:9" x14ac:dyDescent="0.25">
      <c r="F1717" s="28"/>
      <c r="I1717" s="28"/>
    </row>
    <row r="1718" spans="6:9" x14ac:dyDescent="0.25">
      <c r="F1718" s="28"/>
      <c r="I1718" s="28"/>
    </row>
    <row r="1719" spans="6:9" x14ac:dyDescent="0.25">
      <c r="F1719" s="28"/>
      <c r="I1719" s="28"/>
    </row>
    <row r="1720" spans="6:9" x14ac:dyDescent="0.25">
      <c r="F1720" s="28"/>
      <c r="I1720" s="28"/>
    </row>
    <row r="1721" spans="6:9" x14ac:dyDescent="0.25">
      <c r="F1721" s="28"/>
      <c r="I1721" s="28"/>
    </row>
    <row r="1722" spans="6:9" x14ac:dyDescent="0.25">
      <c r="F1722" s="28"/>
      <c r="I1722" s="28"/>
    </row>
    <row r="1723" spans="6:9" x14ac:dyDescent="0.25">
      <c r="F1723" s="28"/>
      <c r="I1723" s="28"/>
    </row>
    <row r="1724" spans="6:9" x14ac:dyDescent="0.25">
      <c r="F1724" s="28"/>
      <c r="I1724" s="28"/>
    </row>
    <row r="1725" spans="6:9" x14ac:dyDescent="0.25">
      <c r="F1725" s="28"/>
      <c r="I1725" s="28"/>
    </row>
    <row r="1726" spans="6:9" x14ac:dyDescent="0.25">
      <c r="F1726" s="28"/>
      <c r="I1726" s="28"/>
    </row>
    <row r="1727" spans="6:9" x14ac:dyDescent="0.25">
      <c r="F1727" s="28"/>
      <c r="I1727" s="28"/>
    </row>
    <row r="1728" spans="6:9" x14ac:dyDescent="0.25">
      <c r="F1728" s="28"/>
      <c r="I1728" s="28"/>
    </row>
    <row r="1729" spans="6:9" x14ac:dyDescent="0.25">
      <c r="F1729" s="28"/>
      <c r="I1729" s="28"/>
    </row>
    <row r="1730" spans="6:9" x14ac:dyDescent="0.25">
      <c r="F1730" s="28"/>
      <c r="I1730" s="28"/>
    </row>
    <row r="1731" spans="6:9" x14ac:dyDescent="0.25">
      <c r="F1731" s="28"/>
      <c r="I1731" s="28"/>
    </row>
    <row r="1732" spans="6:9" x14ac:dyDescent="0.25">
      <c r="F1732" s="28"/>
      <c r="I1732" s="28"/>
    </row>
    <row r="1733" spans="6:9" x14ac:dyDescent="0.25">
      <c r="F1733" s="28"/>
      <c r="I1733" s="28"/>
    </row>
    <row r="1734" spans="6:9" x14ac:dyDescent="0.25">
      <c r="F1734" s="28"/>
      <c r="I1734" s="28"/>
    </row>
    <row r="1735" spans="6:9" x14ac:dyDescent="0.25">
      <c r="F1735" s="28"/>
      <c r="I1735" s="28"/>
    </row>
    <row r="1736" spans="6:9" x14ac:dyDescent="0.25">
      <c r="F1736" s="28"/>
      <c r="I1736" s="28"/>
    </row>
    <row r="1737" spans="6:9" x14ac:dyDescent="0.25">
      <c r="F1737" s="28"/>
      <c r="I1737" s="28"/>
    </row>
    <row r="1738" spans="6:9" x14ac:dyDescent="0.25">
      <c r="F1738" s="28"/>
      <c r="I1738" s="28"/>
    </row>
    <row r="1739" spans="6:9" x14ac:dyDescent="0.25">
      <c r="F1739" s="28"/>
      <c r="I1739" s="28"/>
    </row>
    <row r="1740" spans="6:9" x14ac:dyDescent="0.25">
      <c r="F1740" s="28"/>
      <c r="I1740" s="28"/>
    </row>
    <row r="1741" spans="6:9" x14ac:dyDescent="0.25">
      <c r="F1741" s="28"/>
      <c r="I1741" s="28"/>
    </row>
    <row r="1742" spans="6:9" x14ac:dyDescent="0.25">
      <c r="F1742" s="28"/>
      <c r="I1742" s="28"/>
    </row>
    <row r="1743" spans="6:9" x14ac:dyDescent="0.25">
      <c r="F1743" s="28"/>
      <c r="I1743" s="28"/>
    </row>
    <row r="1744" spans="6:9" x14ac:dyDescent="0.25">
      <c r="F1744" s="28"/>
      <c r="I1744" s="28"/>
    </row>
    <row r="1745" spans="6:9" x14ac:dyDescent="0.25">
      <c r="F1745" s="28"/>
      <c r="I1745" s="28"/>
    </row>
    <row r="1746" spans="6:9" x14ac:dyDescent="0.25">
      <c r="F1746" s="28"/>
      <c r="I1746" s="28"/>
    </row>
    <row r="1747" spans="6:9" x14ac:dyDescent="0.25">
      <c r="F1747" s="28"/>
      <c r="I1747" s="28"/>
    </row>
    <row r="1748" spans="6:9" x14ac:dyDescent="0.25">
      <c r="F1748" s="28"/>
      <c r="I1748" s="28"/>
    </row>
    <row r="1749" spans="6:9" x14ac:dyDescent="0.25">
      <c r="F1749" s="28"/>
      <c r="I1749" s="28"/>
    </row>
    <row r="1750" spans="6:9" x14ac:dyDescent="0.25">
      <c r="F1750" s="28"/>
      <c r="I1750" s="28"/>
    </row>
    <row r="1751" spans="6:9" x14ac:dyDescent="0.25">
      <c r="F1751" s="28"/>
      <c r="I1751" s="28"/>
    </row>
    <row r="1752" spans="6:9" x14ac:dyDescent="0.25">
      <c r="F1752" s="28"/>
      <c r="I1752" s="28"/>
    </row>
    <row r="1753" spans="6:9" x14ac:dyDescent="0.25">
      <c r="F1753" s="28"/>
      <c r="I1753" s="28"/>
    </row>
    <row r="1754" spans="6:9" x14ac:dyDescent="0.25">
      <c r="F1754" s="28"/>
      <c r="I1754" s="28"/>
    </row>
    <row r="1755" spans="6:9" x14ac:dyDescent="0.25">
      <c r="F1755" s="28"/>
      <c r="I1755" s="28"/>
    </row>
    <row r="1756" spans="6:9" x14ac:dyDescent="0.25">
      <c r="F1756" s="28"/>
      <c r="I1756" s="28"/>
    </row>
    <row r="1757" spans="6:9" x14ac:dyDescent="0.25">
      <c r="F1757" s="28"/>
      <c r="I1757" s="28"/>
    </row>
    <row r="1758" spans="6:9" x14ac:dyDescent="0.25">
      <c r="F1758" s="28"/>
      <c r="I1758" s="28"/>
    </row>
    <row r="1759" spans="6:9" x14ac:dyDescent="0.25">
      <c r="F1759" s="28"/>
      <c r="I1759" s="28"/>
    </row>
    <row r="1760" spans="6:9" x14ac:dyDescent="0.25">
      <c r="F1760" s="28"/>
      <c r="I1760" s="28"/>
    </row>
    <row r="1761" spans="6:9" x14ac:dyDescent="0.25">
      <c r="F1761" s="28"/>
      <c r="I1761" s="28"/>
    </row>
    <row r="1762" spans="6:9" x14ac:dyDescent="0.25">
      <c r="F1762" s="28"/>
      <c r="I1762" s="28"/>
    </row>
    <row r="1763" spans="6:9" x14ac:dyDescent="0.25">
      <c r="F1763" s="28"/>
      <c r="I1763" s="28"/>
    </row>
    <row r="1764" spans="6:9" x14ac:dyDescent="0.25">
      <c r="F1764" s="28"/>
      <c r="I1764" s="28"/>
    </row>
    <row r="1765" spans="6:9" x14ac:dyDescent="0.25">
      <c r="F1765" s="28"/>
      <c r="I1765" s="28"/>
    </row>
    <row r="1766" spans="6:9" x14ac:dyDescent="0.25">
      <c r="F1766" s="28"/>
      <c r="I1766" s="28"/>
    </row>
    <row r="1767" spans="6:9" x14ac:dyDescent="0.25">
      <c r="F1767" s="28"/>
      <c r="I1767" s="28"/>
    </row>
    <row r="1768" spans="6:9" x14ac:dyDescent="0.25">
      <c r="F1768" s="28"/>
      <c r="I1768" s="28"/>
    </row>
    <row r="1769" spans="6:9" x14ac:dyDescent="0.25">
      <c r="F1769" s="28"/>
      <c r="I1769" s="28"/>
    </row>
    <row r="1770" spans="6:9" x14ac:dyDescent="0.25">
      <c r="F1770" s="28"/>
      <c r="I1770" s="28"/>
    </row>
    <row r="1771" spans="6:9" x14ac:dyDescent="0.25">
      <c r="F1771" s="28"/>
      <c r="I1771" s="28"/>
    </row>
    <row r="1772" spans="6:9" x14ac:dyDescent="0.25">
      <c r="F1772" s="28"/>
      <c r="I1772" s="28"/>
    </row>
    <row r="1773" spans="6:9" x14ac:dyDescent="0.25">
      <c r="F1773" s="28"/>
      <c r="I1773" s="28"/>
    </row>
    <row r="1774" spans="6:9" x14ac:dyDescent="0.25">
      <c r="F1774" s="28"/>
      <c r="I1774" s="28"/>
    </row>
    <row r="1775" spans="6:9" x14ac:dyDescent="0.25">
      <c r="F1775" s="28"/>
      <c r="I1775" s="28"/>
    </row>
    <row r="1776" spans="6:9" x14ac:dyDescent="0.25">
      <c r="F1776" s="28"/>
      <c r="I1776" s="28"/>
    </row>
    <row r="1777" spans="6:9" x14ac:dyDescent="0.25">
      <c r="F1777" s="28"/>
      <c r="I1777" s="28"/>
    </row>
    <row r="1778" spans="6:9" x14ac:dyDescent="0.25">
      <c r="F1778" s="28"/>
      <c r="I1778" s="28"/>
    </row>
    <row r="1779" spans="6:9" x14ac:dyDescent="0.25">
      <c r="F1779" s="28"/>
      <c r="I1779" s="28"/>
    </row>
    <row r="1780" spans="6:9" x14ac:dyDescent="0.25">
      <c r="F1780" s="28"/>
      <c r="I1780" s="28"/>
    </row>
    <row r="1781" spans="6:9" x14ac:dyDescent="0.25">
      <c r="F1781" s="28"/>
      <c r="I1781" s="28"/>
    </row>
    <row r="1782" spans="6:9" x14ac:dyDescent="0.25">
      <c r="F1782" s="28"/>
      <c r="I1782" s="28"/>
    </row>
    <row r="1783" spans="6:9" x14ac:dyDescent="0.25">
      <c r="F1783" s="28"/>
      <c r="I1783" s="28"/>
    </row>
    <row r="1784" spans="6:9" x14ac:dyDescent="0.25">
      <c r="F1784" s="28"/>
      <c r="I1784" s="28"/>
    </row>
    <row r="1785" spans="6:9" x14ac:dyDescent="0.25">
      <c r="F1785" s="28"/>
      <c r="I1785" s="28"/>
    </row>
    <row r="1786" spans="6:9" x14ac:dyDescent="0.25">
      <c r="F1786" s="28"/>
      <c r="I1786" s="28"/>
    </row>
    <row r="1787" spans="6:9" x14ac:dyDescent="0.25">
      <c r="F1787" s="28"/>
      <c r="I1787" s="28"/>
    </row>
    <row r="1788" spans="6:9" x14ac:dyDescent="0.25">
      <c r="F1788" s="28"/>
      <c r="I1788" s="28"/>
    </row>
    <row r="1789" spans="6:9" x14ac:dyDescent="0.25">
      <c r="F1789" s="28"/>
      <c r="I1789" s="28"/>
    </row>
    <row r="1790" spans="6:9" x14ac:dyDescent="0.25">
      <c r="F1790" s="28"/>
      <c r="I1790" s="28"/>
    </row>
    <row r="1791" spans="6:9" x14ac:dyDescent="0.25">
      <c r="F1791" s="28"/>
      <c r="I1791" s="28"/>
    </row>
    <row r="1792" spans="6:9" x14ac:dyDescent="0.25">
      <c r="F1792" s="28"/>
      <c r="I1792" s="28"/>
    </row>
    <row r="1793" spans="6:9" x14ac:dyDescent="0.25">
      <c r="F1793" s="28"/>
      <c r="I1793" s="28"/>
    </row>
    <row r="1794" spans="6:9" x14ac:dyDescent="0.25">
      <c r="F1794" s="28"/>
      <c r="I1794" s="28"/>
    </row>
    <row r="1795" spans="6:9" x14ac:dyDescent="0.25">
      <c r="F1795" s="28"/>
      <c r="I1795" s="28"/>
    </row>
    <row r="1796" spans="6:9" x14ac:dyDescent="0.25">
      <c r="F1796" s="28"/>
      <c r="I1796" s="28"/>
    </row>
    <row r="1797" spans="6:9" x14ac:dyDescent="0.25">
      <c r="F1797" s="28"/>
      <c r="I1797" s="28"/>
    </row>
    <row r="1798" spans="6:9" x14ac:dyDescent="0.25">
      <c r="F1798" s="28"/>
      <c r="I1798" s="28"/>
    </row>
    <row r="1799" spans="6:9" x14ac:dyDescent="0.25">
      <c r="F1799" s="28"/>
      <c r="I1799" s="28"/>
    </row>
    <row r="1800" spans="6:9" x14ac:dyDescent="0.25">
      <c r="F1800" s="28"/>
      <c r="I1800" s="28"/>
    </row>
    <row r="1801" spans="6:9" x14ac:dyDescent="0.25">
      <c r="F1801" s="28"/>
      <c r="I1801" s="28"/>
    </row>
    <row r="1802" spans="6:9" x14ac:dyDescent="0.25">
      <c r="F1802" s="28"/>
      <c r="I1802" s="28"/>
    </row>
    <row r="1803" spans="6:9" x14ac:dyDescent="0.25">
      <c r="F1803" s="28"/>
      <c r="I1803" s="28"/>
    </row>
    <row r="1804" spans="6:9" x14ac:dyDescent="0.25">
      <c r="F1804" s="28"/>
      <c r="I1804" s="28"/>
    </row>
    <row r="1805" spans="6:9" x14ac:dyDescent="0.25">
      <c r="F1805" s="28"/>
      <c r="I1805" s="28"/>
    </row>
    <row r="1806" spans="6:9" x14ac:dyDescent="0.25">
      <c r="F1806" s="28"/>
      <c r="I1806" s="28"/>
    </row>
    <row r="1807" spans="6:9" x14ac:dyDescent="0.25">
      <c r="F1807" s="28"/>
      <c r="I1807" s="28"/>
    </row>
    <row r="1808" spans="6:9" x14ac:dyDescent="0.25">
      <c r="F1808" s="28"/>
      <c r="I1808" s="28"/>
    </row>
    <row r="1809" spans="6:9" x14ac:dyDescent="0.25">
      <c r="F1809" s="28"/>
      <c r="I1809" s="28"/>
    </row>
    <row r="1810" spans="6:9" x14ac:dyDescent="0.25">
      <c r="F1810" s="28"/>
      <c r="I1810" s="28"/>
    </row>
    <row r="1811" spans="6:9" x14ac:dyDescent="0.25">
      <c r="F1811" s="28"/>
      <c r="I1811" s="28"/>
    </row>
    <row r="1812" spans="6:9" x14ac:dyDescent="0.25">
      <c r="F1812" s="28"/>
      <c r="I1812" s="28"/>
    </row>
    <row r="1813" spans="6:9" x14ac:dyDescent="0.25">
      <c r="F1813" s="28"/>
      <c r="I1813" s="28"/>
    </row>
    <row r="1814" spans="6:9" x14ac:dyDescent="0.25">
      <c r="F1814" s="28"/>
      <c r="I1814" s="28"/>
    </row>
    <row r="1815" spans="6:9" x14ac:dyDescent="0.25">
      <c r="F1815" s="28"/>
      <c r="I1815" s="28"/>
    </row>
    <row r="1816" spans="6:9" x14ac:dyDescent="0.25">
      <c r="F1816" s="28"/>
      <c r="I1816" s="28"/>
    </row>
    <row r="1817" spans="6:9" x14ac:dyDescent="0.25">
      <c r="F1817" s="28"/>
      <c r="I1817" s="28"/>
    </row>
    <row r="1818" spans="6:9" x14ac:dyDescent="0.25">
      <c r="F1818" s="28"/>
      <c r="I1818" s="28"/>
    </row>
    <row r="1819" spans="6:9" x14ac:dyDescent="0.25">
      <c r="F1819" s="28"/>
      <c r="I1819" s="28"/>
    </row>
    <row r="1820" spans="6:9" x14ac:dyDescent="0.25">
      <c r="F1820" s="28"/>
      <c r="I1820" s="28"/>
    </row>
    <row r="1821" spans="6:9" x14ac:dyDescent="0.25">
      <c r="F1821" s="28"/>
      <c r="I1821" s="28"/>
    </row>
    <row r="1822" spans="6:9" x14ac:dyDescent="0.25">
      <c r="F1822" s="28"/>
      <c r="I1822" s="28"/>
    </row>
    <row r="1823" spans="6:9" x14ac:dyDescent="0.25">
      <c r="F1823" s="28"/>
      <c r="I1823" s="28"/>
    </row>
    <row r="1824" spans="6:9" x14ac:dyDescent="0.25">
      <c r="F1824" s="28"/>
      <c r="I1824" s="28"/>
    </row>
    <row r="1825" spans="6:9" x14ac:dyDescent="0.25">
      <c r="F1825" s="28"/>
      <c r="I1825" s="28"/>
    </row>
    <row r="1826" spans="6:9" x14ac:dyDescent="0.25">
      <c r="F1826" s="28"/>
      <c r="I1826" s="28"/>
    </row>
    <row r="1827" spans="6:9" x14ac:dyDescent="0.25">
      <c r="F1827" s="28"/>
      <c r="I1827" s="28"/>
    </row>
    <row r="1828" spans="6:9" x14ac:dyDescent="0.25">
      <c r="F1828" s="28"/>
      <c r="I1828" s="28"/>
    </row>
    <row r="1829" spans="6:9" x14ac:dyDescent="0.25">
      <c r="F1829" s="28"/>
      <c r="I1829" s="28"/>
    </row>
    <row r="1830" spans="6:9" x14ac:dyDescent="0.25">
      <c r="F1830" s="28"/>
      <c r="I1830" s="28"/>
    </row>
    <row r="1831" spans="6:9" x14ac:dyDescent="0.25">
      <c r="F1831" s="28"/>
      <c r="I1831" s="28"/>
    </row>
    <row r="1832" spans="6:9" x14ac:dyDescent="0.25">
      <c r="F1832" s="28"/>
      <c r="I1832" s="28"/>
    </row>
    <row r="1833" spans="6:9" x14ac:dyDescent="0.25">
      <c r="F1833" s="28"/>
      <c r="I1833" s="28"/>
    </row>
    <row r="1834" spans="6:9" x14ac:dyDescent="0.25">
      <c r="F1834" s="28"/>
      <c r="I1834" s="28"/>
    </row>
    <row r="1835" spans="6:9" x14ac:dyDescent="0.25">
      <c r="F1835" s="28"/>
      <c r="I1835" s="28"/>
    </row>
    <row r="1836" spans="6:9" x14ac:dyDescent="0.25">
      <c r="F1836" s="28"/>
      <c r="I1836" s="28"/>
    </row>
    <row r="1837" spans="6:9" x14ac:dyDescent="0.25">
      <c r="F1837" s="28"/>
      <c r="I1837" s="28"/>
    </row>
    <row r="1838" spans="6:9" x14ac:dyDescent="0.25">
      <c r="F1838" s="28"/>
      <c r="I1838" s="28"/>
    </row>
    <row r="1839" spans="6:9" x14ac:dyDescent="0.25">
      <c r="F1839" s="28"/>
      <c r="I1839" s="28"/>
    </row>
    <row r="1840" spans="6:9" x14ac:dyDescent="0.25">
      <c r="F1840" s="28"/>
      <c r="I1840" s="28"/>
    </row>
    <row r="1841" spans="6:9" x14ac:dyDescent="0.25">
      <c r="F1841" s="28"/>
      <c r="I1841" s="28"/>
    </row>
    <row r="1842" spans="6:9" x14ac:dyDescent="0.25">
      <c r="F1842" s="28"/>
      <c r="I1842" s="28"/>
    </row>
    <row r="1843" spans="6:9" x14ac:dyDescent="0.25">
      <c r="F1843" s="28"/>
      <c r="I1843" s="28"/>
    </row>
    <row r="1844" spans="6:9" x14ac:dyDescent="0.25">
      <c r="F1844" s="28"/>
      <c r="I1844" s="28"/>
    </row>
    <row r="1845" spans="6:9" x14ac:dyDescent="0.25">
      <c r="F1845" s="28"/>
      <c r="I1845" s="28"/>
    </row>
    <row r="1846" spans="6:9" x14ac:dyDescent="0.25">
      <c r="F1846" s="28"/>
      <c r="I1846" s="28"/>
    </row>
    <row r="1847" spans="6:9" x14ac:dyDescent="0.25">
      <c r="F1847" s="28"/>
      <c r="I1847" s="28"/>
    </row>
    <row r="1848" spans="6:9" x14ac:dyDescent="0.25">
      <c r="F1848" s="28"/>
      <c r="I1848" s="28"/>
    </row>
    <row r="1849" spans="6:9" x14ac:dyDescent="0.25">
      <c r="F1849" s="28"/>
      <c r="I1849" s="28"/>
    </row>
    <row r="1850" spans="6:9" x14ac:dyDescent="0.25">
      <c r="F1850" s="28"/>
      <c r="I1850" s="28"/>
    </row>
    <row r="1851" spans="6:9" x14ac:dyDescent="0.25">
      <c r="F1851" s="28"/>
      <c r="I1851" s="28"/>
    </row>
    <row r="1852" spans="6:9" x14ac:dyDescent="0.25">
      <c r="F1852" s="28"/>
      <c r="I1852" s="28"/>
    </row>
    <row r="1853" spans="6:9" x14ac:dyDescent="0.25">
      <c r="F1853" s="28"/>
      <c r="I1853" s="28"/>
    </row>
    <row r="1854" spans="6:9" x14ac:dyDescent="0.25">
      <c r="F1854" s="28"/>
      <c r="I1854" s="28"/>
    </row>
    <row r="1855" spans="6:9" x14ac:dyDescent="0.25">
      <c r="F1855" s="28"/>
      <c r="I1855" s="28"/>
    </row>
    <row r="1856" spans="6:9" x14ac:dyDescent="0.25">
      <c r="F1856" s="28"/>
      <c r="I1856" s="28"/>
    </row>
    <row r="1857" spans="6:9" x14ac:dyDescent="0.25">
      <c r="F1857" s="28"/>
      <c r="I1857" s="28"/>
    </row>
    <row r="1858" spans="6:9" x14ac:dyDescent="0.25">
      <c r="F1858" s="28"/>
      <c r="I1858" s="28"/>
    </row>
    <row r="1859" spans="6:9" x14ac:dyDescent="0.25">
      <c r="F1859" s="28"/>
      <c r="I1859" s="28"/>
    </row>
    <row r="1860" spans="6:9" x14ac:dyDescent="0.25">
      <c r="F1860" s="28"/>
      <c r="I1860" s="28"/>
    </row>
    <row r="1861" spans="6:9" x14ac:dyDescent="0.25">
      <c r="F1861" s="28"/>
      <c r="I1861" s="28"/>
    </row>
    <row r="1862" spans="6:9" x14ac:dyDescent="0.25">
      <c r="F1862" s="28"/>
      <c r="I1862" s="28"/>
    </row>
    <row r="1863" spans="6:9" x14ac:dyDescent="0.25">
      <c r="F1863" s="28"/>
      <c r="I1863" s="28"/>
    </row>
    <row r="1864" spans="6:9" x14ac:dyDescent="0.25">
      <c r="F1864" s="28"/>
      <c r="I1864" s="28"/>
    </row>
    <row r="1865" spans="6:9" x14ac:dyDescent="0.25">
      <c r="F1865" s="28"/>
      <c r="I1865" s="28"/>
    </row>
    <row r="1866" spans="6:9" x14ac:dyDescent="0.25">
      <c r="F1866" s="28"/>
      <c r="I1866" s="28"/>
    </row>
    <row r="1867" spans="6:9" x14ac:dyDescent="0.25">
      <c r="F1867" s="28"/>
      <c r="I1867" s="28"/>
    </row>
    <row r="1868" spans="6:9" x14ac:dyDescent="0.25">
      <c r="F1868" s="28"/>
      <c r="I1868" s="28"/>
    </row>
    <row r="1869" spans="6:9" x14ac:dyDescent="0.25">
      <c r="F1869" s="28"/>
      <c r="I1869" s="28"/>
    </row>
    <row r="1870" spans="6:9" x14ac:dyDescent="0.25">
      <c r="F1870" s="28"/>
      <c r="I1870" s="28"/>
    </row>
    <row r="1871" spans="6:9" x14ac:dyDescent="0.25">
      <c r="F1871" s="28"/>
      <c r="I1871" s="28"/>
    </row>
    <row r="1872" spans="6:9" x14ac:dyDescent="0.25">
      <c r="F1872" s="28"/>
      <c r="I1872" s="28"/>
    </row>
    <row r="1873" spans="6:9" x14ac:dyDescent="0.25">
      <c r="F1873" s="28"/>
      <c r="I1873" s="28"/>
    </row>
    <row r="1874" spans="6:9" x14ac:dyDescent="0.25">
      <c r="F1874" s="28"/>
      <c r="I1874" s="28"/>
    </row>
    <row r="1875" spans="6:9" x14ac:dyDescent="0.25">
      <c r="F1875" s="28"/>
      <c r="I1875" s="28"/>
    </row>
    <row r="1876" spans="6:9" x14ac:dyDescent="0.25">
      <c r="F1876" s="28"/>
      <c r="I1876" s="28"/>
    </row>
    <row r="1877" spans="6:9" x14ac:dyDescent="0.25">
      <c r="F1877" s="28"/>
      <c r="I1877" s="28"/>
    </row>
    <row r="1878" spans="6:9" x14ac:dyDescent="0.25">
      <c r="F1878" s="28"/>
      <c r="I1878" s="28"/>
    </row>
    <row r="1879" spans="6:9" x14ac:dyDescent="0.25">
      <c r="F1879" s="28"/>
      <c r="I1879" s="28"/>
    </row>
    <row r="1880" spans="6:9" x14ac:dyDescent="0.25">
      <c r="F1880" s="28"/>
      <c r="I1880" s="28"/>
    </row>
    <row r="1881" spans="6:9" x14ac:dyDescent="0.25">
      <c r="F1881" s="28"/>
      <c r="I1881" s="28"/>
    </row>
    <row r="1882" spans="6:9" x14ac:dyDescent="0.25">
      <c r="F1882" s="28"/>
      <c r="I1882" s="28"/>
    </row>
    <row r="1883" spans="6:9" x14ac:dyDescent="0.25">
      <c r="F1883" s="28"/>
      <c r="I1883" s="28"/>
    </row>
    <row r="1884" spans="6:9" x14ac:dyDescent="0.25">
      <c r="F1884" s="28"/>
      <c r="I1884" s="28"/>
    </row>
    <row r="1885" spans="6:9" x14ac:dyDescent="0.25">
      <c r="F1885" s="28"/>
      <c r="I1885" s="28"/>
    </row>
    <row r="1886" spans="6:9" x14ac:dyDescent="0.25">
      <c r="F1886" s="28"/>
      <c r="I1886" s="28"/>
    </row>
    <row r="1887" spans="6:9" x14ac:dyDescent="0.25">
      <c r="F1887" s="28"/>
      <c r="I1887" s="28"/>
    </row>
    <row r="1888" spans="6:9" x14ac:dyDescent="0.25">
      <c r="F1888" s="28"/>
      <c r="I1888" s="28"/>
    </row>
    <row r="1889" spans="6:9" x14ac:dyDescent="0.25">
      <c r="F1889" s="28"/>
      <c r="I1889" s="28"/>
    </row>
    <row r="1890" spans="6:9" x14ac:dyDescent="0.25">
      <c r="F1890" s="28"/>
      <c r="I1890" s="28"/>
    </row>
    <row r="1891" spans="6:9" x14ac:dyDescent="0.25">
      <c r="F1891" s="28"/>
      <c r="I1891" s="28"/>
    </row>
    <row r="1892" spans="6:9" x14ac:dyDescent="0.25">
      <c r="F1892" s="28"/>
      <c r="I1892" s="28"/>
    </row>
    <row r="1893" spans="6:9" x14ac:dyDescent="0.25">
      <c r="F1893" s="28"/>
      <c r="I1893" s="28"/>
    </row>
    <row r="1894" spans="6:9" x14ac:dyDescent="0.25">
      <c r="F1894" s="28"/>
      <c r="I1894" s="28"/>
    </row>
    <row r="1895" spans="6:9" x14ac:dyDescent="0.25">
      <c r="F1895" s="28"/>
      <c r="I1895" s="28"/>
    </row>
    <row r="1896" spans="6:9" x14ac:dyDescent="0.25">
      <c r="F1896" s="28"/>
      <c r="I1896" s="28"/>
    </row>
    <row r="1897" spans="6:9" x14ac:dyDescent="0.25">
      <c r="F1897" s="28"/>
      <c r="I1897" s="28"/>
    </row>
    <row r="1898" spans="6:9" x14ac:dyDescent="0.25">
      <c r="F1898" s="28"/>
      <c r="I1898" s="28"/>
    </row>
    <row r="1899" spans="6:9" x14ac:dyDescent="0.25">
      <c r="F1899" s="28"/>
      <c r="I1899" s="28"/>
    </row>
    <row r="1900" spans="6:9" x14ac:dyDescent="0.25">
      <c r="F1900" s="28"/>
      <c r="I1900" s="28"/>
    </row>
    <row r="1901" spans="6:9" x14ac:dyDescent="0.25">
      <c r="F1901" s="28"/>
      <c r="I1901" s="28"/>
    </row>
    <row r="1902" spans="6:9" x14ac:dyDescent="0.25">
      <c r="F1902" s="28"/>
      <c r="I1902" s="28"/>
    </row>
    <row r="1903" spans="6:9" x14ac:dyDescent="0.25">
      <c r="F1903" s="28"/>
      <c r="I1903" s="28"/>
    </row>
    <row r="1904" spans="6:9" x14ac:dyDescent="0.25">
      <c r="F1904" s="28"/>
      <c r="I1904" s="28"/>
    </row>
    <row r="1905" spans="6:9" x14ac:dyDescent="0.25">
      <c r="F1905" s="28"/>
      <c r="I1905" s="28"/>
    </row>
    <row r="1906" spans="6:9" x14ac:dyDescent="0.25">
      <c r="F1906" s="28"/>
      <c r="I1906" s="28"/>
    </row>
    <row r="1907" spans="6:9" x14ac:dyDescent="0.25">
      <c r="F1907" s="28"/>
      <c r="I1907" s="28"/>
    </row>
    <row r="1908" spans="6:9" x14ac:dyDescent="0.25">
      <c r="F1908" s="28"/>
      <c r="I1908" s="28"/>
    </row>
    <row r="1909" spans="6:9" x14ac:dyDescent="0.25">
      <c r="F1909" s="28"/>
      <c r="I1909" s="28"/>
    </row>
    <row r="1910" spans="6:9" x14ac:dyDescent="0.25">
      <c r="F1910" s="28"/>
      <c r="I1910" s="28"/>
    </row>
    <row r="1911" spans="6:9" x14ac:dyDescent="0.25">
      <c r="F1911" s="28"/>
      <c r="I1911" s="28"/>
    </row>
    <row r="1912" spans="6:9" x14ac:dyDescent="0.25">
      <c r="F1912" s="28"/>
      <c r="I1912" s="28"/>
    </row>
    <row r="1913" spans="6:9" x14ac:dyDescent="0.25">
      <c r="F1913" s="28"/>
      <c r="I1913" s="28"/>
    </row>
    <row r="1914" spans="6:9" x14ac:dyDescent="0.25">
      <c r="F1914" s="28"/>
      <c r="I1914" s="28"/>
    </row>
    <row r="1915" spans="6:9" x14ac:dyDescent="0.25">
      <c r="F1915" s="28"/>
      <c r="I1915" s="28"/>
    </row>
    <row r="1916" spans="6:9" x14ac:dyDescent="0.25">
      <c r="F1916" s="28"/>
      <c r="I1916" s="28"/>
    </row>
    <row r="1917" spans="6:9" x14ac:dyDescent="0.25">
      <c r="F1917" s="28"/>
      <c r="I1917" s="28"/>
    </row>
    <row r="1918" spans="6:9" x14ac:dyDescent="0.25">
      <c r="F1918" s="28"/>
      <c r="I1918" s="28"/>
    </row>
    <row r="1919" spans="6:9" x14ac:dyDescent="0.25">
      <c r="F1919" s="28"/>
      <c r="I1919" s="28"/>
    </row>
    <row r="1920" spans="6:9" x14ac:dyDescent="0.25">
      <c r="F1920" s="28"/>
      <c r="I1920" s="28"/>
    </row>
    <row r="1921" spans="6:9" x14ac:dyDescent="0.25">
      <c r="F1921" s="28"/>
      <c r="I1921" s="28"/>
    </row>
    <row r="1922" spans="6:9" x14ac:dyDescent="0.25">
      <c r="F1922" s="28"/>
      <c r="I1922" s="28"/>
    </row>
    <row r="1923" spans="6:9" x14ac:dyDescent="0.25">
      <c r="F1923" s="28"/>
      <c r="I1923" s="28"/>
    </row>
    <row r="1924" spans="6:9" x14ac:dyDescent="0.25">
      <c r="F1924" s="28"/>
      <c r="I1924" s="28"/>
    </row>
    <row r="1925" spans="6:9" x14ac:dyDescent="0.25">
      <c r="F1925" s="28"/>
      <c r="I1925" s="28"/>
    </row>
    <row r="1926" spans="6:9" x14ac:dyDescent="0.25">
      <c r="F1926" s="28"/>
      <c r="I1926" s="28"/>
    </row>
    <row r="1927" spans="6:9" x14ac:dyDescent="0.25">
      <c r="F1927" s="28"/>
      <c r="I1927" s="28"/>
    </row>
    <row r="1928" spans="6:9" x14ac:dyDescent="0.25">
      <c r="F1928" s="28"/>
      <c r="I1928" s="28"/>
    </row>
    <row r="1929" spans="6:9" x14ac:dyDescent="0.25">
      <c r="F1929" s="28"/>
      <c r="I1929" s="28"/>
    </row>
    <row r="1930" spans="6:9" x14ac:dyDescent="0.25">
      <c r="F1930" s="28"/>
      <c r="I1930" s="28"/>
    </row>
    <row r="1931" spans="6:9" x14ac:dyDescent="0.25">
      <c r="F1931" s="28"/>
      <c r="I1931" s="28"/>
    </row>
    <row r="1932" spans="6:9" x14ac:dyDescent="0.25">
      <c r="F1932" s="28"/>
      <c r="I1932" s="28"/>
    </row>
    <row r="1933" spans="6:9" x14ac:dyDescent="0.25">
      <c r="F1933" s="28"/>
      <c r="I1933" s="28"/>
    </row>
    <row r="1934" spans="6:9" x14ac:dyDescent="0.25">
      <c r="F1934" s="28"/>
      <c r="I1934" s="28"/>
    </row>
    <row r="1935" spans="6:9" x14ac:dyDescent="0.25">
      <c r="F1935" s="28"/>
      <c r="I1935" s="28"/>
    </row>
    <row r="1936" spans="6:9" x14ac:dyDescent="0.25">
      <c r="F1936" s="28"/>
      <c r="I1936" s="28"/>
    </row>
    <row r="1937" spans="6:9" x14ac:dyDescent="0.25">
      <c r="F1937" s="28"/>
      <c r="I1937" s="28"/>
    </row>
    <row r="1938" spans="6:9" x14ac:dyDescent="0.25">
      <c r="F1938" s="28"/>
      <c r="I1938" s="28"/>
    </row>
    <row r="1939" spans="6:9" x14ac:dyDescent="0.25">
      <c r="F1939" s="28"/>
      <c r="I1939" s="28"/>
    </row>
    <row r="1940" spans="6:9" x14ac:dyDescent="0.25">
      <c r="F1940" s="28"/>
      <c r="I1940" s="28"/>
    </row>
    <row r="1941" spans="6:9" x14ac:dyDescent="0.25">
      <c r="F1941" s="28"/>
      <c r="I1941" s="28"/>
    </row>
    <row r="1942" spans="6:9" x14ac:dyDescent="0.25">
      <c r="F1942" s="28"/>
      <c r="I1942" s="28"/>
    </row>
    <row r="1943" spans="6:9" x14ac:dyDescent="0.25">
      <c r="F1943" s="28"/>
      <c r="I1943" s="28"/>
    </row>
    <row r="1944" spans="6:9" x14ac:dyDescent="0.25">
      <c r="F1944" s="28"/>
      <c r="I1944" s="28"/>
    </row>
    <row r="1945" spans="6:9" x14ac:dyDescent="0.25">
      <c r="F1945" s="28"/>
      <c r="I1945" s="28"/>
    </row>
    <row r="1946" spans="6:9" x14ac:dyDescent="0.25">
      <c r="F1946" s="28"/>
      <c r="I1946" s="28"/>
    </row>
    <row r="1947" spans="6:9" x14ac:dyDescent="0.25">
      <c r="F1947" s="28"/>
      <c r="I1947" s="28"/>
    </row>
    <row r="1948" spans="6:9" x14ac:dyDescent="0.25">
      <c r="F1948" s="28"/>
      <c r="I1948" s="28"/>
    </row>
    <row r="1949" spans="6:9" x14ac:dyDescent="0.25">
      <c r="F1949" s="28"/>
      <c r="I1949" s="28"/>
    </row>
    <row r="1950" spans="6:9" x14ac:dyDescent="0.25">
      <c r="F1950" s="28"/>
      <c r="I1950" s="28"/>
    </row>
    <row r="1951" spans="6:9" x14ac:dyDescent="0.25">
      <c r="F1951" s="28"/>
      <c r="I1951" s="28"/>
    </row>
    <row r="1952" spans="6:9" x14ac:dyDescent="0.25">
      <c r="F1952" s="28"/>
      <c r="I1952" s="28"/>
    </row>
    <row r="1953" spans="6:9" x14ac:dyDescent="0.25">
      <c r="F1953" s="28"/>
      <c r="I1953" s="28"/>
    </row>
    <row r="1954" spans="6:9" x14ac:dyDescent="0.25">
      <c r="F1954" s="28"/>
      <c r="I1954" s="28"/>
    </row>
    <row r="1955" spans="6:9" x14ac:dyDescent="0.25">
      <c r="F1955" s="28"/>
      <c r="I1955" s="28"/>
    </row>
    <row r="1956" spans="6:9" x14ac:dyDescent="0.25">
      <c r="F1956" s="28"/>
      <c r="I1956" s="28"/>
    </row>
    <row r="1957" spans="6:9" x14ac:dyDescent="0.25">
      <c r="F1957" s="28"/>
      <c r="I1957" s="28"/>
    </row>
    <row r="1958" spans="6:9" x14ac:dyDescent="0.25">
      <c r="F1958" s="28"/>
      <c r="I1958" s="28"/>
    </row>
    <row r="1959" spans="6:9" x14ac:dyDescent="0.25">
      <c r="F1959" s="28"/>
      <c r="I1959" s="28"/>
    </row>
    <row r="1960" spans="6:9" x14ac:dyDescent="0.25">
      <c r="F1960" s="28"/>
      <c r="I1960" s="28"/>
    </row>
    <row r="1961" spans="6:9" x14ac:dyDescent="0.25">
      <c r="F1961" s="28"/>
      <c r="I1961" s="28"/>
    </row>
    <row r="1962" spans="6:9" x14ac:dyDescent="0.25">
      <c r="F1962" s="28"/>
      <c r="I1962" s="28"/>
    </row>
    <row r="1963" spans="6:9" x14ac:dyDescent="0.25">
      <c r="F1963" s="28"/>
      <c r="I1963" s="28"/>
    </row>
    <row r="1964" spans="6:9" x14ac:dyDescent="0.25">
      <c r="F1964" s="28"/>
      <c r="I1964" s="28"/>
    </row>
    <row r="1965" spans="6:9" x14ac:dyDescent="0.25">
      <c r="F1965" s="28"/>
      <c r="I1965" s="28"/>
    </row>
    <row r="1966" spans="6:9" x14ac:dyDescent="0.25">
      <c r="F1966" s="28"/>
      <c r="I1966" s="28"/>
    </row>
    <row r="1967" spans="6:9" x14ac:dyDescent="0.25">
      <c r="F1967" s="28"/>
      <c r="I1967" s="28"/>
    </row>
    <row r="1968" spans="6:9" x14ac:dyDescent="0.25">
      <c r="F1968" s="28"/>
      <c r="I1968" s="28"/>
    </row>
    <row r="1969" spans="6:9" x14ac:dyDescent="0.25">
      <c r="F1969" s="28"/>
      <c r="I1969" s="28"/>
    </row>
    <row r="1970" spans="6:9" x14ac:dyDescent="0.25">
      <c r="F1970" s="28"/>
      <c r="I1970" s="28"/>
    </row>
    <row r="1971" spans="6:9" x14ac:dyDescent="0.25">
      <c r="F1971" s="28"/>
      <c r="I1971" s="28"/>
    </row>
    <row r="1972" spans="6:9" x14ac:dyDescent="0.25">
      <c r="F1972" s="28"/>
      <c r="I1972" s="28"/>
    </row>
    <row r="1973" spans="6:9" x14ac:dyDescent="0.25">
      <c r="F1973" s="28"/>
      <c r="I1973" s="28"/>
    </row>
    <row r="1974" spans="6:9" x14ac:dyDescent="0.25">
      <c r="F1974" s="28"/>
      <c r="I1974" s="28"/>
    </row>
    <row r="1975" spans="6:9" x14ac:dyDescent="0.25">
      <c r="F1975" s="28"/>
      <c r="I1975" s="28"/>
    </row>
    <row r="1976" spans="6:9" x14ac:dyDescent="0.25">
      <c r="F1976" s="28"/>
      <c r="I1976" s="28"/>
    </row>
    <row r="1977" spans="6:9" x14ac:dyDescent="0.25">
      <c r="F1977" s="28"/>
      <c r="I1977" s="28"/>
    </row>
    <row r="1978" spans="6:9" x14ac:dyDescent="0.25">
      <c r="F1978" s="28"/>
      <c r="I1978" s="28"/>
    </row>
    <row r="1979" spans="6:9" x14ac:dyDescent="0.25">
      <c r="F1979" s="28"/>
      <c r="I1979" s="28"/>
    </row>
    <row r="1980" spans="6:9" x14ac:dyDescent="0.25">
      <c r="F1980" s="28"/>
      <c r="I1980" s="28"/>
    </row>
    <row r="1981" spans="6:9" x14ac:dyDescent="0.25">
      <c r="F1981" s="28"/>
      <c r="I1981" s="28"/>
    </row>
    <row r="1982" spans="6:9" x14ac:dyDescent="0.25">
      <c r="F1982" s="28"/>
      <c r="I1982" s="28"/>
    </row>
    <row r="1983" spans="6:9" x14ac:dyDescent="0.25">
      <c r="F1983" s="28"/>
      <c r="I1983" s="28"/>
    </row>
    <row r="1984" spans="6:9" x14ac:dyDescent="0.25">
      <c r="F1984" s="28"/>
      <c r="I1984" s="28"/>
    </row>
    <row r="1985" spans="6:9" x14ac:dyDescent="0.25">
      <c r="F1985" s="28"/>
      <c r="I1985" s="28"/>
    </row>
    <row r="1986" spans="6:9" x14ac:dyDescent="0.25">
      <c r="F1986" s="28"/>
      <c r="I1986" s="28"/>
    </row>
    <row r="1987" spans="6:9" x14ac:dyDescent="0.25">
      <c r="F1987" s="28"/>
      <c r="I1987" s="28"/>
    </row>
    <row r="1988" spans="6:9" x14ac:dyDescent="0.25">
      <c r="F1988" s="28"/>
      <c r="I1988" s="28"/>
    </row>
    <row r="1989" spans="6:9" x14ac:dyDescent="0.25">
      <c r="F1989" s="28"/>
      <c r="I1989" s="28"/>
    </row>
    <row r="1990" spans="6:9" x14ac:dyDescent="0.25">
      <c r="F1990" s="28"/>
      <c r="I1990" s="28"/>
    </row>
    <row r="1991" spans="6:9" x14ac:dyDescent="0.25">
      <c r="F1991" s="28"/>
      <c r="I1991" s="28"/>
    </row>
    <row r="1992" spans="6:9" x14ac:dyDescent="0.25">
      <c r="F1992" s="28"/>
      <c r="I1992" s="28"/>
    </row>
    <row r="1993" spans="6:9" x14ac:dyDescent="0.25">
      <c r="F1993" s="28"/>
      <c r="I1993" s="28"/>
    </row>
    <row r="1994" spans="6:9" x14ac:dyDescent="0.25">
      <c r="F1994" s="28"/>
      <c r="I1994" s="28"/>
    </row>
    <row r="1995" spans="6:9" x14ac:dyDescent="0.25">
      <c r="F1995" s="28"/>
      <c r="I1995" s="28"/>
    </row>
    <row r="1996" spans="6:9" x14ac:dyDescent="0.25">
      <c r="F1996" s="28"/>
      <c r="I1996" s="28"/>
    </row>
    <row r="1997" spans="6:9" x14ac:dyDescent="0.25">
      <c r="F1997" s="28"/>
      <c r="I1997" s="28"/>
    </row>
    <row r="1998" spans="6:9" x14ac:dyDescent="0.25">
      <c r="F1998" s="28"/>
      <c r="I1998" s="28"/>
    </row>
    <row r="1999" spans="6:9" x14ac:dyDescent="0.25">
      <c r="F1999" s="28"/>
      <c r="I1999" s="28"/>
    </row>
    <row r="2000" spans="6:9" x14ac:dyDescent="0.25">
      <c r="F2000" s="28"/>
      <c r="I2000" s="28"/>
    </row>
    <row r="2001" spans="6:9" x14ac:dyDescent="0.25">
      <c r="F2001" s="28"/>
      <c r="I2001" s="28"/>
    </row>
    <row r="2002" spans="6:9" x14ac:dyDescent="0.25">
      <c r="F2002" s="28"/>
      <c r="I2002" s="28"/>
    </row>
    <row r="2003" spans="6:9" x14ac:dyDescent="0.25">
      <c r="F2003" s="28"/>
      <c r="I2003" s="28"/>
    </row>
    <row r="2004" spans="6:9" x14ac:dyDescent="0.25">
      <c r="F2004" s="28"/>
      <c r="I2004" s="28"/>
    </row>
    <row r="2005" spans="6:9" x14ac:dyDescent="0.25">
      <c r="F2005" s="28"/>
      <c r="I2005" s="28"/>
    </row>
    <row r="2006" spans="6:9" x14ac:dyDescent="0.25">
      <c r="F2006" s="28"/>
      <c r="I2006" s="28"/>
    </row>
    <row r="2007" spans="6:9" x14ac:dyDescent="0.25">
      <c r="F2007" s="28"/>
      <c r="I2007" s="28"/>
    </row>
    <row r="2008" spans="6:9" x14ac:dyDescent="0.25">
      <c r="F2008" s="28"/>
      <c r="I2008" s="28"/>
    </row>
    <row r="2009" spans="6:9" x14ac:dyDescent="0.25">
      <c r="F2009" s="28"/>
      <c r="I2009" s="28"/>
    </row>
    <row r="2010" spans="6:9" x14ac:dyDescent="0.25">
      <c r="F2010" s="28"/>
      <c r="I2010" s="28"/>
    </row>
    <row r="2011" spans="6:9" x14ac:dyDescent="0.25">
      <c r="F2011" s="28"/>
      <c r="I2011" s="28"/>
    </row>
    <row r="2012" spans="6:9" x14ac:dyDescent="0.25">
      <c r="F2012" s="28"/>
      <c r="I2012" s="28"/>
    </row>
    <row r="2013" spans="6:9" x14ac:dyDescent="0.25">
      <c r="F2013" s="28"/>
      <c r="I2013" s="28"/>
    </row>
    <row r="2014" spans="6:9" x14ac:dyDescent="0.25">
      <c r="F2014" s="28"/>
      <c r="I2014" s="28"/>
    </row>
    <row r="2015" spans="6:9" x14ac:dyDescent="0.25">
      <c r="F2015" s="28"/>
      <c r="I2015" s="28"/>
    </row>
    <row r="2016" spans="6:9" x14ac:dyDescent="0.25">
      <c r="F2016" s="28"/>
      <c r="I2016" s="28"/>
    </row>
    <row r="2017" spans="6:9" x14ac:dyDescent="0.25">
      <c r="F2017" s="28"/>
      <c r="I2017" s="28"/>
    </row>
    <row r="2018" spans="6:9" x14ac:dyDescent="0.25">
      <c r="F2018" s="28"/>
      <c r="I2018" s="28"/>
    </row>
    <row r="2019" spans="6:9" x14ac:dyDescent="0.25">
      <c r="F2019" s="28"/>
      <c r="I2019" s="28"/>
    </row>
    <row r="2020" spans="6:9" x14ac:dyDescent="0.25">
      <c r="F2020" s="28"/>
      <c r="I2020" s="28"/>
    </row>
    <row r="2021" spans="6:9" x14ac:dyDescent="0.25">
      <c r="F2021" s="28"/>
      <c r="I2021" s="28"/>
    </row>
    <row r="2022" spans="6:9" x14ac:dyDescent="0.25">
      <c r="F2022" s="28"/>
      <c r="I2022" s="28"/>
    </row>
    <row r="2023" spans="6:9" x14ac:dyDescent="0.25">
      <c r="F2023" s="28"/>
      <c r="I2023" s="28"/>
    </row>
    <row r="2024" spans="6:9" x14ac:dyDescent="0.25">
      <c r="F2024" s="28"/>
      <c r="I2024" s="28"/>
    </row>
    <row r="2025" spans="6:9" x14ac:dyDescent="0.25">
      <c r="F2025" s="28"/>
      <c r="I2025" s="28"/>
    </row>
    <row r="2026" spans="6:9" x14ac:dyDescent="0.25">
      <c r="F2026" s="28"/>
      <c r="I2026" s="28"/>
    </row>
    <row r="2027" spans="6:9" x14ac:dyDescent="0.25">
      <c r="F2027" s="28"/>
      <c r="I2027" s="28"/>
    </row>
    <row r="2028" spans="6:9" x14ac:dyDescent="0.25">
      <c r="F2028" s="28"/>
      <c r="I2028" s="28"/>
    </row>
    <row r="2029" spans="6:9" x14ac:dyDescent="0.25">
      <c r="F2029" s="28"/>
      <c r="I2029" s="28"/>
    </row>
    <row r="2030" spans="6:9" x14ac:dyDescent="0.25">
      <c r="F2030" s="28"/>
      <c r="I2030" s="28"/>
    </row>
    <row r="2031" spans="6:9" x14ac:dyDescent="0.25">
      <c r="F2031" s="28"/>
      <c r="I2031" s="28"/>
    </row>
    <row r="2032" spans="6:9" x14ac:dyDescent="0.25">
      <c r="F2032" s="28"/>
      <c r="I2032" s="28"/>
    </row>
    <row r="2033" spans="6:9" x14ac:dyDescent="0.25">
      <c r="F2033" s="28"/>
      <c r="I2033" s="28"/>
    </row>
    <row r="2034" spans="6:9" x14ac:dyDescent="0.25">
      <c r="F2034" s="28"/>
      <c r="I2034" s="28"/>
    </row>
    <row r="2035" spans="6:9" x14ac:dyDescent="0.25">
      <c r="F2035" s="28"/>
      <c r="I2035" s="28"/>
    </row>
    <row r="2036" spans="6:9" x14ac:dyDescent="0.25">
      <c r="F2036" s="28"/>
      <c r="I2036" s="28"/>
    </row>
    <row r="2037" spans="6:9" x14ac:dyDescent="0.25">
      <c r="F2037" s="28"/>
      <c r="I2037" s="28"/>
    </row>
    <row r="2038" spans="6:9" x14ac:dyDescent="0.25">
      <c r="F2038" s="28"/>
      <c r="I2038" s="28"/>
    </row>
    <row r="2039" spans="6:9" x14ac:dyDescent="0.25">
      <c r="F2039" s="28"/>
      <c r="I2039" s="28"/>
    </row>
    <row r="2040" spans="6:9" x14ac:dyDescent="0.25">
      <c r="F2040" s="28"/>
      <c r="I2040" s="28"/>
    </row>
    <row r="2041" spans="6:9" x14ac:dyDescent="0.25">
      <c r="F2041" s="28"/>
      <c r="I2041" s="28"/>
    </row>
    <row r="2042" spans="6:9" x14ac:dyDescent="0.25">
      <c r="F2042" s="28"/>
      <c r="I2042" s="28"/>
    </row>
    <row r="2043" spans="6:9" x14ac:dyDescent="0.25">
      <c r="F2043" s="28"/>
      <c r="I2043" s="28"/>
    </row>
    <row r="2044" spans="6:9" x14ac:dyDescent="0.25">
      <c r="F2044" s="28"/>
      <c r="I2044" s="28"/>
    </row>
    <row r="2045" spans="6:9" x14ac:dyDescent="0.25">
      <c r="F2045" s="28"/>
      <c r="I2045" s="28"/>
    </row>
    <row r="2046" spans="6:9" x14ac:dyDescent="0.25">
      <c r="F2046" s="28"/>
      <c r="I2046" s="28"/>
    </row>
    <row r="2047" spans="6:9" x14ac:dyDescent="0.25">
      <c r="F2047" s="28"/>
      <c r="I2047" s="28"/>
    </row>
    <row r="2048" spans="6:9" x14ac:dyDescent="0.25">
      <c r="F2048" s="28"/>
      <c r="I2048" s="28"/>
    </row>
    <row r="2049" spans="6:9" x14ac:dyDescent="0.25">
      <c r="F2049" s="28"/>
      <c r="I2049" s="28"/>
    </row>
    <row r="2050" spans="6:9" x14ac:dyDescent="0.25">
      <c r="F2050" s="28"/>
      <c r="I2050" s="28"/>
    </row>
    <row r="2051" spans="6:9" x14ac:dyDescent="0.25">
      <c r="F2051" s="28"/>
      <c r="I2051" s="28"/>
    </row>
    <row r="2052" spans="6:9" x14ac:dyDescent="0.25">
      <c r="F2052" s="28"/>
      <c r="I2052" s="28"/>
    </row>
    <row r="2053" spans="6:9" x14ac:dyDescent="0.25">
      <c r="F2053" s="28"/>
      <c r="I2053" s="28"/>
    </row>
    <row r="2054" spans="6:9" x14ac:dyDescent="0.25">
      <c r="F2054" s="28"/>
      <c r="I2054" s="28"/>
    </row>
    <row r="2055" spans="6:9" x14ac:dyDescent="0.25">
      <c r="F2055" s="28"/>
      <c r="I2055" s="28"/>
    </row>
    <row r="2056" spans="6:9" x14ac:dyDescent="0.25">
      <c r="F2056" s="28"/>
      <c r="I2056" s="28"/>
    </row>
    <row r="2057" spans="6:9" x14ac:dyDescent="0.25">
      <c r="F2057" s="28"/>
      <c r="I2057" s="28"/>
    </row>
    <row r="2058" spans="6:9" x14ac:dyDescent="0.25">
      <c r="F2058" s="28"/>
      <c r="I2058" s="28"/>
    </row>
    <row r="2059" spans="6:9" x14ac:dyDescent="0.25">
      <c r="F2059" s="28"/>
      <c r="I2059" s="28"/>
    </row>
    <row r="2060" spans="6:9" x14ac:dyDescent="0.25">
      <c r="F2060" s="28"/>
      <c r="I2060" s="28"/>
    </row>
    <row r="2061" spans="6:9" x14ac:dyDescent="0.25">
      <c r="F2061" s="28"/>
      <c r="I2061" s="28"/>
    </row>
    <row r="2062" spans="6:9" x14ac:dyDescent="0.25">
      <c r="F2062" s="28"/>
      <c r="I2062" s="28"/>
    </row>
    <row r="2063" spans="6:9" x14ac:dyDescent="0.25">
      <c r="F2063" s="28"/>
      <c r="I2063" s="28"/>
    </row>
    <row r="2064" spans="6:9" x14ac:dyDescent="0.25">
      <c r="F2064" s="28"/>
      <c r="I2064" s="28"/>
    </row>
    <row r="2065" spans="6:9" x14ac:dyDescent="0.25">
      <c r="F2065" s="28"/>
      <c r="I2065" s="28"/>
    </row>
    <row r="2066" spans="6:9" x14ac:dyDescent="0.25">
      <c r="F2066" s="28"/>
      <c r="I2066" s="28"/>
    </row>
    <row r="2067" spans="6:9" x14ac:dyDescent="0.25">
      <c r="F2067" s="28"/>
      <c r="I2067" s="28"/>
    </row>
    <row r="2068" spans="6:9" x14ac:dyDescent="0.25">
      <c r="F2068" s="28"/>
      <c r="I2068" s="28"/>
    </row>
    <row r="2069" spans="6:9" x14ac:dyDescent="0.25">
      <c r="F2069" s="28"/>
      <c r="I2069" s="28"/>
    </row>
    <row r="2070" spans="6:9" x14ac:dyDescent="0.25">
      <c r="F2070" s="28"/>
      <c r="I2070" s="28"/>
    </row>
    <row r="2071" spans="6:9" x14ac:dyDescent="0.25">
      <c r="F2071" s="28"/>
      <c r="I2071" s="28"/>
    </row>
    <row r="2072" spans="6:9" x14ac:dyDescent="0.25">
      <c r="F2072" s="28"/>
      <c r="I2072" s="28"/>
    </row>
    <row r="2073" spans="6:9" x14ac:dyDescent="0.25">
      <c r="F2073" s="28"/>
      <c r="I2073" s="28"/>
    </row>
    <row r="2074" spans="6:9" x14ac:dyDescent="0.25">
      <c r="F2074" s="28"/>
      <c r="I2074" s="28"/>
    </row>
    <row r="2075" spans="6:9" x14ac:dyDescent="0.25">
      <c r="F2075" s="28"/>
      <c r="I2075" s="28"/>
    </row>
    <row r="2076" spans="6:9" x14ac:dyDescent="0.25">
      <c r="F2076" s="28"/>
      <c r="I2076" s="28"/>
    </row>
    <row r="2077" spans="6:9" x14ac:dyDescent="0.25">
      <c r="F2077" s="28"/>
      <c r="I2077" s="28"/>
    </row>
    <row r="2078" spans="6:9" x14ac:dyDescent="0.25">
      <c r="F2078" s="28"/>
      <c r="I2078" s="28"/>
    </row>
    <row r="2079" spans="6:9" x14ac:dyDescent="0.25">
      <c r="F2079" s="28"/>
      <c r="I2079" s="28"/>
    </row>
    <row r="2080" spans="6:9" x14ac:dyDescent="0.25">
      <c r="F2080" s="28"/>
      <c r="I2080" s="28"/>
    </row>
    <row r="2081" spans="6:9" x14ac:dyDescent="0.25">
      <c r="F2081" s="28"/>
      <c r="I2081" s="28"/>
    </row>
    <row r="2082" spans="6:9" x14ac:dyDescent="0.25">
      <c r="F2082" s="28"/>
      <c r="I2082" s="28"/>
    </row>
    <row r="2083" spans="6:9" x14ac:dyDescent="0.25">
      <c r="F2083" s="28"/>
      <c r="I2083" s="28"/>
    </row>
    <row r="2084" spans="6:9" x14ac:dyDescent="0.25">
      <c r="F2084" s="28"/>
      <c r="I2084" s="28"/>
    </row>
    <row r="2085" spans="6:9" x14ac:dyDescent="0.25">
      <c r="F2085" s="28"/>
      <c r="I2085" s="28"/>
    </row>
    <row r="2086" spans="6:9" x14ac:dyDescent="0.25">
      <c r="F2086" s="28"/>
      <c r="I2086" s="28"/>
    </row>
    <row r="2087" spans="6:9" x14ac:dyDescent="0.25">
      <c r="F2087" s="28"/>
      <c r="I2087" s="28"/>
    </row>
    <row r="2088" spans="6:9" x14ac:dyDescent="0.25">
      <c r="F2088" s="28"/>
      <c r="I2088" s="28"/>
    </row>
    <row r="2089" spans="6:9" x14ac:dyDescent="0.25">
      <c r="F2089" s="28"/>
      <c r="I2089" s="28"/>
    </row>
    <row r="2090" spans="6:9" x14ac:dyDescent="0.25">
      <c r="F2090" s="28"/>
      <c r="I2090" s="28"/>
    </row>
    <row r="2091" spans="6:9" x14ac:dyDescent="0.25">
      <c r="F2091" s="28"/>
      <c r="I2091" s="28"/>
    </row>
    <row r="2092" spans="6:9" x14ac:dyDescent="0.25">
      <c r="F2092" s="28"/>
      <c r="I2092" s="28"/>
    </row>
    <row r="2093" spans="6:9" x14ac:dyDescent="0.25">
      <c r="F2093" s="28"/>
      <c r="I2093" s="28"/>
    </row>
    <row r="2094" spans="6:9" x14ac:dyDescent="0.25">
      <c r="F2094" s="28"/>
      <c r="I2094" s="28"/>
    </row>
    <row r="2095" spans="6:9" x14ac:dyDescent="0.25">
      <c r="F2095" s="28"/>
      <c r="I2095" s="28"/>
    </row>
    <row r="2096" spans="6:9" x14ac:dyDescent="0.25">
      <c r="F2096" s="28"/>
      <c r="I2096" s="28"/>
    </row>
    <row r="2097" spans="6:9" x14ac:dyDescent="0.25">
      <c r="F2097" s="28"/>
      <c r="I2097" s="28"/>
    </row>
    <row r="2098" spans="6:9" x14ac:dyDescent="0.25">
      <c r="F2098" s="28"/>
      <c r="I2098" s="28"/>
    </row>
    <row r="2099" spans="6:9" x14ac:dyDescent="0.25">
      <c r="F2099" s="28"/>
      <c r="I2099" s="28"/>
    </row>
    <row r="2100" spans="6:9" x14ac:dyDescent="0.25">
      <c r="F2100" s="28"/>
      <c r="I2100" s="28"/>
    </row>
    <row r="2101" spans="6:9" x14ac:dyDescent="0.25">
      <c r="F2101" s="28"/>
      <c r="I2101" s="28"/>
    </row>
    <row r="2102" spans="6:9" x14ac:dyDescent="0.25">
      <c r="F2102" s="28"/>
      <c r="I2102" s="28"/>
    </row>
    <row r="2103" spans="6:9" x14ac:dyDescent="0.25">
      <c r="F2103" s="28"/>
      <c r="I2103" s="28"/>
    </row>
    <row r="2104" spans="6:9" x14ac:dyDescent="0.25">
      <c r="F2104" s="28"/>
      <c r="I2104" s="28"/>
    </row>
    <row r="2105" spans="6:9" x14ac:dyDescent="0.25">
      <c r="F2105" s="28"/>
      <c r="I2105" s="28"/>
    </row>
    <row r="2106" spans="6:9" x14ac:dyDescent="0.25">
      <c r="F2106" s="28"/>
      <c r="I2106" s="28"/>
    </row>
    <row r="2107" spans="6:9" x14ac:dyDescent="0.25">
      <c r="F2107" s="28"/>
      <c r="I2107" s="28"/>
    </row>
    <row r="2108" spans="6:9" x14ac:dyDescent="0.25">
      <c r="F2108" s="28"/>
      <c r="I2108" s="28"/>
    </row>
    <row r="2109" spans="6:9" x14ac:dyDescent="0.25">
      <c r="F2109" s="28"/>
      <c r="I2109" s="28"/>
    </row>
    <row r="2110" spans="6:9" x14ac:dyDescent="0.25">
      <c r="F2110" s="28"/>
      <c r="I2110" s="28"/>
    </row>
    <row r="2111" spans="6:9" x14ac:dyDescent="0.25">
      <c r="F2111" s="28"/>
      <c r="I2111" s="28"/>
    </row>
    <row r="2112" spans="6:9" x14ac:dyDescent="0.25">
      <c r="F2112" s="28"/>
      <c r="I2112" s="28"/>
    </row>
    <row r="2113" spans="6:9" x14ac:dyDescent="0.25">
      <c r="F2113" s="28"/>
      <c r="I2113" s="28"/>
    </row>
    <row r="2114" spans="6:9" x14ac:dyDescent="0.25">
      <c r="F2114" s="28"/>
      <c r="I2114" s="28"/>
    </row>
    <row r="2115" spans="6:9" x14ac:dyDescent="0.25">
      <c r="F2115" s="28"/>
      <c r="I2115" s="28"/>
    </row>
    <row r="2116" spans="6:9" x14ac:dyDescent="0.25">
      <c r="F2116" s="28"/>
      <c r="I2116" s="28"/>
    </row>
    <row r="2117" spans="6:9" x14ac:dyDescent="0.25">
      <c r="F2117" s="28"/>
      <c r="I2117" s="28"/>
    </row>
    <row r="2118" spans="6:9" x14ac:dyDescent="0.25">
      <c r="F2118" s="28"/>
      <c r="I2118" s="28"/>
    </row>
    <row r="2119" spans="6:9" x14ac:dyDescent="0.25">
      <c r="F2119" s="28"/>
      <c r="I2119" s="28"/>
    </row>
    <row r="2120" spans="6:9" x14ac:dyDescent="0.25">
      <c r="F2120" s="28"/>
      <c r="I2120" s="28"/>
    </row>
    <row r="2121" spans="6:9" x14ac:dyDescent="0.25">
      <c r="F2121" s="28"/>
      <c r="I2121" s="28"/>
    </row>
    <row r="2122" spans="6:9" x14ac:dyDescent="0.25">
      <c r="F2122" s="28"/>
      <c r="I2122" s="28"/>
    </row>
    <row r="2123" spans="6:9" x14ac:dyDescent="0.25">
      <c r="F2123" s="28"/>
      <c r="I2123" s="28"/>
    </row>
    <row r="2124" spans="6:9" x14ac:dyDescent="0.25">
      <c r="F2124" s="28"/>
      <c r="I2124" s="28"/>
    </row>
    <row r="2125" spans="6:9" x14ac:dyDescent="0.25">
      <c r="F2125" s="28"/>
      <c r="I2125" s="28"/>
    </row>
    <row r="2126" spans="6:9" x14ac:dyDescent="0.25">
      <c r="F2126" s="28"/>
      <c r="I2126" s="28"/>
    </row>
    <row r="2127" spans="6:9" x14ac:dyDescent="0.25">
      <c r="F2127" s="28"/>
      <c r="I2127" s="28"/>
    </row>
    <row r="2128" spans="6:9" x14ac:dyDescent="0.25">
      <c r="F2128" s="28"/>
      <c r="I2128" s="28"/>
    </row>
    <row r="2129" spans="6:9" x14ac:dyDescent="0.25">
      <c r="F2129" s="28"/>
      <c r="I2129" s="28"/>
    </row>
    <row r="2130" spans="6:9" x14ac:dyDescent="0.25">
      <c r="F2130" s="28"/>
      <c r="I2130" s="28"/>
    </row>
    <row r="2131" spans="6:9" x14ac:dyDescent="0.25">
      <c r="F2131" s="28"/>
      <c r="I2131" s="28"/>
    </row>
    <row r="2132" spans="6:9" x14ac:dyDescent="0.25">
      <c r="F2132" s="28"/>
      <c r="I2132" s="28"/>
    </row>
    <row r="2133" spans="6:9" x14ac:dyDescent="0.25">
      <c r="F2133" s="28"/>
      <c r="I2133" s="28"/>
    </row>
    <row r="2134" spans="6:9" x14ac:dyDescent="0.25">
      <c r="F2134" s="28"/>
      <c r="I2134" s="28"/>
    </row>
    <row r="2135" spans="6:9" x14ac:dyDescent="0.25">
      <c r="F2135" s="28"/>
      <c r="I2135" s="28"/>
    </row>
    <row r="2136" spans="6:9" x14ac:dyDescent="0.25">
      <c r="F2136" s="28"/>
      <c r="I2136" s="28"/>
    </row>
    <row r="2137" spans="6:9" x14ac:dyDescent="0.25">
      <c r="F2137" s="28"/>
      <c r="I2137" s="28"/>
    </row>
    <row r="2138" spans="6:9" x14ac:dyDescent="0.25">
      <c r="F2138" s="28"/>
      <c r="I2138" s="28"/>
    </row>
    <row r="2139" spans="6:9" x14ac:dyDescent="0.25">
      <c r="F2139" s="28"/>
      <c r="I2139" s="28"/>
    </row>
    <row r="2140" spans="6:9" x14ac:dyDescent="0.25">
      <c r="F2140" s="28"/>
      <c r="I2140" s="28"/>
    </row>
    <row r="2141" spans="6:9" x14ac:dyDescent="0.25">
      <c r="F2141" s="28"/>
      <c r="I2141" s="28"/>
    </row>
    <row r="2142" spans="6:9" x14ac:dyDescent="0.25">
      <c r="F2142" s="28"/>
      <c r="I2142" s="28"/>
    </row>
    <row r="2143" spans="6:9" x14ac:dyDescent="0.25">
      <c r="F2143" s="28"/>
      <c r="I2143" s="28"/>
    </row>
    <row r="2144" spans="6:9" x14ac:dyDescent="0.25">
      <c r="F2144" s="28"/>
      <c r="I2144" s="28"/>
    </row>
    <row r="2145" spans="6:9" x14ac:dyDescent="0.25">
      <c r="F2145" s="28"/>
      <c r="I2145" s="28"/>
    </row>
    <row r="2146" spans="6:9" x14ac:dyDescent="0.25">
      <c r="F2146" s="28"/>
      <c r="I2146" s="28"/>
    </row>
    <row r="2147" spans="6:9" x14ac:dyDescent="0.25">
      <c r="F2147" s="28"/>
      <c r="I2147" s="28"/>
    </row>
    <row r="2148" spans="6:9" x14ac:dyDescent="0.25">
      <c r="F2148" s="28"/>
      <c r="I2148" s="28"/>
    </row>
    <row r="2149" spans="6:9" x14ac:dyDescent="0.25">
      <c r="F2149" s="28"/>
      <c r="I2149" s="28"/>
    </row>
    <row r="2150" spans="6:9" x14ac:dyDescent="0.25">
      <c r="F2150" s="28"/>
      <c r="I2150" s="28"/>
    </row>
    <row r="2151" spans="6:9" x14ac:dyDescent="0.25">
      <c r="F2151" s="28"/>
      <c r="I2151" s="28"/>
    </row>
    <row r="2152" spans="6:9" x14ac:dyDescent="0.25">
      <c r="F2152" s="28"/>
      <c r="I2152" s="28"/>
    </row>
    <row r="2153" spans="6:9" x14ac:dyDescent="0.25">
      <c r="F2153" s="28"/>
      <c r="I2153" s="28"/>
    </row>
    <row r="2154" spans="6:9" x14ac:dyDescent="0.25">
      <c r="F2154" s="28"/>
      <c r="I2154" s="28"/>
    </row>
    <row r="2155" spans="6:9" x14ac:dyDescent="0.25">
      <c r="F2155" s="28"/>
      <c r="I2155" s="28"/>
    </row>
    <row r="2156" spans="6:9" x14ac:dyDescent="0.25">
      <c r="F2156" s="28"/>
      <c r="I2156" s="28"/>
    </row>
    <row r="2157" spans="6:9" x14ac:dyDescent="0.25">
      <c r="F2157" s="28"/>
      <c r="I2157" s="28"/>
    </row>
    <row r="2158" spans="6:9" x14ac:dyDescent="0.25">
      <c r="F2158" s="28"/>
      <c r="I2158" s="28"/>
    </row>
    <row r="2159" spans="6:9" x14ac:dyDescent="0.25">
      <c r="F2159" s="28"/>
      <c r="I2159" s="28"/>
    </row>
    <row r="2160" spans="6:9" x14ac:dyDescent="0.25">
      <c r="F2160" s="28"/>
      <c r="I2160" s="28"/>
    </row>
    <row r="2161" spans="6:9" x14ac:dyDescent="0.25">
      <c r="F2161" s="28"/>
      <c r="I2161" s="28"/>
    </row>
    <row r="2162" spans="6:9" x14ac:dyDescent="0.25">
      <c r="F2162" s="28"/>
      <c r="I2162" s="28"/>
    </row>
    <row r="2163" spans="6:9" x14ac:dyDescent="0.25">
      <c r="F2163" s="28"/>
      <c r="I2163" s="28"/>
    </row>
    <row r="2164" spans="6:9" x14ac:dyDescent="0.25">
      <c r="F2164" s="28"/>
      <c r="I2164" s="28"/>
    </row>
    <row r="2165" spans="6:9" x14ac:dyDescent="0.25">
      <c r="F2165" s="28"/>
      <c r="I2165" s="28"/>
    </row>
    <row r="2166" spans="6:9" x14ac:dyDescent="0.25">
      <c r="F2166" s="28"/>
      <c r="I2166" s="28"/>
    </row>
    <row r="2167" spans="6:9" x14ac:dyDescent="0.25">
      <c r="F2167" s="28"/>
      <c r="I2167" s="28"/>
    </row>
    <row r="2168" spans="6:9" x14ac:dyDescent="0.25">
      <c r="F2168" s="28"/>
      <c r="I2168" s="28"/>
    </row>
    <row r="2169" spans="6:9" x14ac:dyDescent="0.25">
      <c r="F2169" s="28"/>
      <c r="I2169" s="28"/>
    </row>
    <row r="2170" spans="6:9" x14ac:dyDescent="0.25">
      <c r="F2170" s="28"/>
      <c r="I2170" s="28"/>
    </row>
    <row r="2171" spans="6:9" x14ac:dyDescent="0.25">
      <c r="F2171" s="28"/>
      <c r="I2171" s="28"/>
    </row>
    <row r="2172" spans="6:9" x14ac:dyDescent="0.25">
      <c r="F2172" s="28"/>
      <c r="I2172" s="28"/>
    </row>
    <row r="2173" spans="6:9" x14ac:dyDescent="0.25">
      <c r="F2173" s="28"/>
      <c r="I2173" s="28"/>
    </row>
    <row r="2174" spans="6:9" x14ac:dyDescent="0.25">
      <c r="F2174" s="28"/>
      <c r="I2174" s="28"/>
    </row>
    <row r="2175" spans="6:9" x14ac:dyDescent="0.25">
      <c r="F2175" s="28"/>
      <c r="I2175" s="28"/>
    </row>
    <row r="2176" spans="6:9" x14ac:dyDescent="0.25">
      <c r="F2176" s="28"/>
      <c r="I2176" s="28"/>
    </row>
    <row r="2177" spans="6:9" x14ac:dyDescent="0.25">
      <c r="F2177" s="28"/>
      <c r="I2177" s="28"/>
    </row>
    <row r="2178" spans="6:9" x14ac:dyDescent="0.25">
      <c r="F2178" s="28"/>
      <c r="I2178" s="28"/>
    </row>
    <row r="2179" spans="6:9" x14ac:dyDescent="0.25">
      <c r="F2179" s="28"/>
      <c r="I2179" s="28"/>
    </row>
    <row r="2180" spans="6:9" x14ac:dyDescent="0.25">
      <c r="F2180" s="28"/>
      <c r="I2180" s="28"/>
    </row>
    <row r="2181" spans="6:9" x14ac:dyDescent="0.25">
      <c r="F2181" s="28"/>
      <c r="I2181" s="28"/>
    </row>
    <row r="2182" spans="6:9" x14ac:dyDescent="0.25">
      <c r="F2182" s="28"/>
      <c r="I2182" s="28"/>
    </row>
    <row r="2183" spans="6:9" x14ac:dyDescent="0.25">
      <c r="F2183" s="28"/>
      <c r="I2183" s="28"/>
    </row>
    <row r="2184" spans="6:9" x14ac:dyDescent="0.25">
      <c r="F2184" s="28"/>
      <c r="I2184" s="28"/>
    </row>
    <row r="2185" spans="6:9" x14ac:dyDescent="0.25">
      <c r="F2185" s="28"/>
      <c r="I2185" s="28"/>
    </row>
    <row r="2186" spans="6:9" x14ac:dyDescent="0.25">
      <c r="F2186" s="28"/>
      <c r="I2186" s="28"/>
    </row>
    <row r="2187" spans="6:9" x14ac:dyDescent="0.25">
      <c r="F2187" s="28"/>
      <c r="I2187" s="28"/>
    </row>
    <row r="2188" spans="6:9" x14ac:dyDescent="0.25">
      <c r="F2188" s="28"/>
      <c r="I2188" s="28"/>
    </row>
    <row r="2189" spans="6:9" x14ac:dyDescent="0.25">
      <c r="F2189" s="28"/>
      <c r="I2189" s="28"/>
    </row>
    <row r="2190" spans="6:9" x14ac:dyDescent="0.25">
      <c r="F2190" s="28"/>
      <c r="I2190" s="28"/>
    </row>
    <row r="2191" spans="6:9" x14ac:dyDescent="0.25">
      <c r="F2191" s="28"/>
      <c r="I2191" s="28"/>
    </row>
    <row r="2192" spans="6:9" x14ac:dyDescent="0.25">
      <c r="F2192" s="28"/>
      <c r="I2192" s="28"/>
    </row>
    <row r="2193" spans="6:9" x14ac:dyDescent="0.25">
      <c r="F2193" s="28"/>
      <c r="I2193" s="28"/>
    </row>
    <row r="2194" spans="6:9" x14ac:dyDescent="0.25">
      <c r="F2194" s="28"/>
      <c r="I2194" s="28"/>
    </row>
    <row r="2195" spans="6:9" x14ac:dyDescent="0.25">
      <c r="F2195" s="28"/>
      <c r="I2195" s="28"/>
    </row>
    <row r="2196" spans="6:9" x14ac:dyDescent="0.25">
      <c r="F2196" s="28"/>
      <c r="I2196" s="28"/>
    </row>
    <row r="2197" spans="6:9" x14ac:dyDescent="0.25">
      <c r="F2197" s="28"/>
      <c r="I2197" s="28"/>
    </row>
    <row r="2198" spans="6:9" x14ac:dyDescent="0.25">
      <c r="F2198" s="28"/>
      <c r="I2198" s="28"/>
    </row>
    <row r="2199" spans="6:9" x14ac:dyDescent="0.25">
      <c r="F2199" s="28"/>
      <c r="I2199" s="28"/>
    </row>
    <row r="2200" spans="6:9" x14ac:dyDescent="0.25">
      <c r="F2200" s="28"/>
      <c r="I2200" s="28"/>
    </row>
    <row r="2201" spans="6:9" x14ac:dyDescent="0.25">
      <c r="F2201" s="28"/>
      <c r="I2201" s="28"/>
    </row>
    <row r="2202" spans="6:9" x14ac:dyDescent="0.25">
      <c r="F2202" s="28"/>
      <c r="I2202" s="28"/>
    </row>
    <row r="2203" spans="6:9" x14ac:dyDescent="0.25">
      <c r="F2203" s="28"/>
      <c r="I2203" s="28"/>
    </row>
    <row r="2204" spans="6:9" x14ac:dyDescent="0.25">
      <c r="F2204" s="28"/>
      <c r="I2204" s="28"/>
    </row>
    <row r="2205" spans="6:9" x14ac:dyDescent="0.25">
      <c r="F2205" s="28"/>
      <c r="I2205" s="28"/>
    </row>
    <row r="2206" spans="6:9" x14ac:dyDescent="0.25">
      <c r="F2206" s="28"/>
      <c r="I2206" s="28"/>
    </row>
    <row r="2207" spans="6:9" x14ac:dyDescent="0.25">
      <c r="F2207" s="28"/>
      <c r="I2207" s="28"/>
    </row>
    <row r="2208" spans="6:9" x14ac:dyDescent="0.25">
      <c r="F2208" s="28"/>
      <c r="I2208" s="28"/>
    </row>
    <row r="2209" spans="6:9" x14ac:dyDescent="0.25">
      <c r="F2209" s="28"/>
      <c r="I2209" s="28"/>
    </row>
    <row r="2210" spans="6:9" x14ac:dyDescent="0.25">
      <c r="F2210" s="28"/>
      <c r="I2210" s="28"/>
    </row>
    <row r="2211" spans="6:9" x14ac:dyDescent="0.25">
      <c r="F2211" s="28"/>
      <c r="I2211" s="28"/>
    </row>
    <row r="2212" spans="6:9" x14ac:dyDescent="0.25">
      <c r="F2212" s="28"/>
      <c r="I2212" s="28"/>
    </row>
    <row r="2213" spans="6:9" x14ac:dyDescent="0.25">
      <c r="F2213" s="28"/>
      <c r="I2213" s="28"/>
    </row>
    <row r="2214" spans="6:9" x14ac:dyDescent="0.25">
      <c r="F2214" s="28"/>
      <c r="I2214" s="28"/>
    </row>
    <row r="2215" spans="6:9" x14ac:dyDescent="0.25">
      <c r="F2215" s="28"/>
      <c r="I2215" s="28"/>
    </row>
    <row r="2216" spans="6:9" x14ac:dyDescent="0.25">
      <c r="F2216" s="28"/>
      <c r="I2216" s="28"/>
    </row>
    <row r="2217" spans="6:9" x14ac:dyDescent="0.25">
      <c r="F2217" s="28"/>
      <c r="I2217" s="28"/>
    </row>
    <row r="2218" spans="6:9" x14ac:dyDescent="0.25">
      <c r="F2218" s="28"/>
      <c r="I2218" s="28"/>
    </row>
    <row r="2219" spans="6:9" x14ac:dyDescent="0.25">
      <c r="F2219" s="28"/>
      <c r="I2219" s="28"/>
    </row>
    <row r="2220" spans="6:9" x14ac:dyDescent="0.25">
      <c r="F2220" s="28"/>
      <c r="I2220" s="28"/>
    </row>
    <row r="2221" spans="6:9" x14ac:dyDescent="0.25">
      <c r="F2221" s="28"/>
      <c r="I2221" s="28"/>
    </row>
    <row r="2222" spans="6:9" x14ac:dyDescent="0.25">
      <c r="F2222" s="28"/>
      <c r="I2222" s="28"/>
    </row>
    <row r="2223" spans="6:9" x14ac:dyDescent="0.25">
      <c r="F2223" s="28"/>
      <c r="I2223" s="28"/>
    </row>
    <row r="2224" spans="6:9" x14ac:dyDescent="0.25">
      <c r="F2224" s="28"/>
      <c r="I2224" s="28"/>
    </row>
    <row r="2225" spans="6:9" x14ac:dyDescent="0.25">
      <c r="F2225" s="28"/>
      <c r="I2225" s="28"/>
    </row>
    <row r="2226" spans="6:9" x14ac:dyDescent="0.25">
      <c r="F2226" s="28"/>
      <c r="I2226" s="28"/>
    </row>
    <row r="2227" spans="6:9" x14ac:dyDescent="0.25">
      <c r="F2227" s="28"/>
      <c r="I2227" s="28"/>
    </row>
    <row r="2228" spans="6:9" x14ac:dyDescent="0.25">
      <c r="F2228" s="28"/>
      <c r="I2228" s="28"/>
    </row>
    <row r="2229" spans="6:9" x14ac:dyDescent="0.25">
      <c r="F2229" s="28"/>
      <c r="I2229" s="28"/>
    </row>
    <row r="2230" spans="6:9" x14ac:dyDescent="0.25">
      <c r="F2230" s="28"/>
      <c r="I2230" s="28"/>
    </row>
    <row r="2231" spans="6:9" x14ac:dyDescent="0.25">
      <c r="F2231" s="28"/>
      <c r="I2231" s="28"/>
    </row>
    <row r="2232" spans="6:9" x14ac:dyDescent="0.25">
      <c r="F2232" s="28"/>
      <c r="I2232" s="28"/>
    </row>
    <row r="2233" spans="6:9" x14ac:dyDescent="0.25">
      <c r="F2233" s="28"/>
      <c r="I2233" s="28"/>
    </row>
    <row r="2234" spans="6:9" x14ac:dyDescent="0.25">
      <c r="F2234" s="28"/>
      <c r="I2234" s="28"/>
    </row>
    <row r="2235" spans="6:9" x14ac:dyDescent="0.25">
      <c r="F2235" s="28"/>
      <c r="I2235" s="28"/>
    </row>
    <row r="2236" spans="6:9" x14ac:dyDescent="0.25">
      <c r="F2236" s="28"/>
      <c r="I2236" s="28"/>
    </row>
    <row r="2237" spans="6:9" x14ac:dyDescent="0.25">
      <c r="F2237" s="28"/>
      <c r="I2237" s="28"/>
    </row>
    <row r="2238" spans="6:9" x14ac:dyDescent="0.25">
      <c r="F2238" s="28"/>
      <c r="I2238" s="28"/>
    </row>
    <row r="2239" spans="6:9" x14ac:dyDescent="0.25">
      <c r="F2239" s="28"/>
      <c r="I2239" s="28"/>
    </row>
    <row r="2240" spans="6:9" x14ac:dyDescent="0.25">
      <c r="F2240" s="28"/>
      <c r="I2240" s="28"/>
    </row>
    <row r="2241" spans="6:9" x14ac:dyDescent="0.25">
      <c r="F2241" s="28"/>
      <c r="I2241" s="28"/>
    </row>
    <row r="2242" spans="6:9" x14ac:dyDescent="0.25">
      <c r="F2242" s="28"/>
      <c r="I2242" s="28"/>
    </row>
    <row r="2243" spans="6:9" x14ac:dyDescent="0.25">
      <c r="F2243" s="28"/>
      <c r="I2243" s="28"/>
    </row>
    <row r="2244" spans="6:9" x14ac:dyDescent="0.25">
      <c r="F2244" s="28"/>
      <c r="I2244" s="28"/>
    </row>
    <row r="2245" spans="6:9" x14ac:dyDescent="0.25">
      <c r="F2245" s="28"/>
      <c r="I2245" s="28"/>
    </row>
    <row r="2246" spans="6:9" x14ac:dyDescent="0.25">
      <c r="F2246" s="28"/>
      <c r="I2246" s="28"/>
    </row>
    <row r="2247" spans="6:9" x14ac:dyDescent="0.25">
      <c r="F2247" s="28"/>
      <c r="I2247" s="28"/>
    </row>
    <row r="2248" spans="6:9" x14ac:dyDescent="0.25">
      <c r="F2248" s="28"/>
      <c r="I2248" s="28"/>
    </row>
    <row r="2249" spans="6:9" x14ac:dyDescent="0.25">
      <c r="F2249" s="28"/>
      <c r="I2249" s="28"/>
    </row>
    <row r="2250" spans="6:9" x14ac:dyDescent="0.25">
      <c r="F2250" s="28"/>
      <c r="I2250" s="28"/>
    </row>
    <row r="2251" spans="6:9" x14ac:dyDescent="0.25">
      <c r="F2251" s="28"/>
      <c r="I2251" s="28"/>
    </row>
    <row r="2252" spans="6:9" x14ac:dyDescent="0.25">
      <c r="F2252" s="28"/>
      <c r="I2252" s="28"/>
    </row>
    <row r="2253" spans="6:9" x14ac:dyDescent="0.25">
      <c r="F2253" s="28"/>
      <c r="I2253" s="28"/>
    </row>
    <row r="2254" spans="6:9" x14ac:dyDescent="0.25">
      <c r="F2254" s="28"/>
      <c r="I2254" s="28"/>
    </row>
    <row r="2255" spans="6:9" x14ac:dyDescent="0.25">
      <c r="F2255" s="28"/>
      <c r="I2255" s="28"/>
    </row>
    <row r="2256" spans="6:9" x14ac:dyDescent="0.25">
      <c r="F2256" s="28"/>
      <c r="I2256" s="28"/>
    </row>
    <row r="2257" spans="6:9" x14ac:dyDescent="0.25">
      <c r="F2257" s="28"/>
      <c r="I2257" s="28"/>
    </row>
    <row r="2258" spans="6:9" x14ac:dyDescent="0.25">
      <c r="F2258" s="28"/>
      <c r="I2258" s="28"/>
    </row>
    <row r="2259" spans="6:9" x14ac:dyDescent="0.25">
      <c r="F2259" s="28"/>
      <c r="I2259" s="28"/>
    </row>
    <row r="2260" spans="6:9" x14ac:dyDescent="0.25">
      <c r="F2260" s="28"/>
      <c r="I2260" s="28"/>
    </row>
    <row r="2261" spans="6:9" x14ac:dyDescent="0.25">
      <c r="F2261" s="28"/>
      <c r="I2261" s="28"/>
    </row>
    <row r="2262" spans="6:9" x14ac:dyDescent="0.25">
      <c r="F2262" s="28"/>
      <c r="I2262" s="28"/>
    </row>
    <row r="2263" spans="6:9" x14ac:dyDescent="0.25">
      <c r="F2263" s="28"/>
      <c r="I2263" s="28"/>
    </row>
    <row r="2264" spans="6:9" x14ac:dyDescent="0.25">
      <c r="F2264" s="28"/>
      <c r="I2264" s="28"/>
    </row>
    <row r="2265" spans="6:9" x14ac:dyDescent="0.25">
      <c r="F2265" s="28"/>
      <c r="I2265" s="28"/>
    </row>
    <row r="2266" spans="6:9" x14ac:dyDescent="0.25">
      <c r="F2266" s="28"/>
      <c r="I2266" s="28"/>
    </row>
    <row r="2267" spans="6:9" x14ac:dyDescent="0.25">
      <c r="F2267" s="28"/>
      <c r="I2267" s="28"/>
    </row>
    <row r="2268" spans="6:9" x14ac:dyDescent="0.25">
      <c r="F2268" s="28"/>
      <c r="I2268" s="28"/>
    </row>
    <row r="2269" spans="6:9" x14ac:dyDescent="0.25">
      <c r="F2269" s="28"/>
      <c r="I2269" s="28"/>
    </row>
    <row r="2270" spans="6:9" x14ac:dyDescent="0.25">
      <c r="F2270" s="28"/>
      <c r="I2270" s="28"/>
    </row>
    <row r="2271" spans="6:9" x14ac:dyDescent="0.25">
      <c r="F2271" s="28"/>
      <c r="I2271" s="28"/>
    </row>
    <row r="2272" spans="6:9" x14ac:dyDescent="0.25">
      <c r="F2272" s="28"/>
      <c r="I2272" s="28"/>
    </row>
    <row r="2273" spans="6:9" x14ac:dyDescent="0.25">
      <c r="F2273" s="28"/>
      <c r="I2273" s="28"/>
    </row>
    <row r="2274" spans="6:9" x14ac:dyDescent="0.25">
      <c r="F2274" s="28"/>
      <c r="I2274" s="28"/>
    </row>
    <row r="2275" spans="6:9" x14ac:dyDescent="0.25">
      <c r="F2275" s="28"/>
      <c r="I2275" s="28"/>
    </row>
    <row r="2276" spans="6:9" x14ac:dyDescent="0.25">
      <c r="F2276" s="28"/>
      <c r="I2276" s="28"/>
    </row>
    <row r="2277" spans="6:9" x14ac:dyDescent="0.25">
      <c r="F2277" s="28"/>
      <c r="I2277" s="28"/>
    </row>
    <row r="2278" spans="6:9" x14ac:dyDescent="0.25">
      <c r="F2278" s="28"/>
      <c r="I2278" s="28"/>
    </row>
    <row r="2279" spans="6:9" x14ac:dyDescent="0.25">
      <c r="F2279" s="28"/>
      <c r="I2279" s="28"/>
    </row>
    <row r="2280" spans="6:9" x14ac:dyDescent="0.25">
      <c r="F2280" s="28"/>
      <c r="I2280" s="28"/>
    </row>
    <row r="2281" spans="6:9" x14ac:dyDescent="0.25">
      <c r="F2281" s="28"/>
      <c r="I2281" s="28"/>
    </row>
    <row r="2282" spans="6:9" x14ac:dyDescent="0.25">
      <c r="F2282" s="28"/>
      <c r="I2282" s="28"/>
    </row>
    <row r="2283" spans="6:9" x14ac:dyDescent="0.25">
      <c r="F2283" s="28"/>
      <c r="I2283" s="28"/>
    </row>
    <row r="2284" spans="6:9" x14ac:dyDescent="0.25">
      <c r="F2284" s="28"/>
      <c r="I2284" s="28"/>
    </row>
    <row r="2285" spans="6:9" x14ac:dyDescent="0.25">
      <c r="F2285" s="28"/>
      <c r="I2285" s="28"/>
    </row>
    <row r="2286" spans="6:9" x14ac:dyDescent="0.25">
      <c r="F2286" s="28"/>
      <c r="I2286" s="28"/>
    </row>
    <row r="2287" spans="6:9" x14ac:dyDescent="0.25">
      <c r="F2287" s="28"/>
      <c r="I2287" s="28"/>
    </row>
    <row r="2288" spans="6:9" x14ac:dyDescent="0.25">
      <c r="F2288" s="28"/>
      <c r="I2288" s="28"/>
    </row>
    <row r="2289" spans="6:9" x14ac:dyDescent="0.25">
      <c r="F2289" s="28"/>
      <c r="I2289" s="28"/>
    </row>
    <row r="2290" spans="6:9" x14ac:dyDescent="0.25">
      <c r="F2290" s="28"/>
      <c r="I2290" s="28"/>
    </row>
    <row r="2291" spans="6:9" x14ac:dyDescent="0.25">
      <c r="F2291" s="28"/>
      <c r="I2291" s="28"/>
    </row>
    <row r="2292" spans="6:9" x14ac:dyDescent="0.25">
      <c r="F2292" s="28"/>
      <c r="I2292" s="28"/>
    </row>
    <row r="2293" spans="6:9" x14ac:dyDescent="0.25">
      <c r="F2293" s="28"/>
      <c r="I2293" s="28"/>
    </row>
    <row r="2294" spans="6:9" x14ac:dyDescent="0.25">
      <c r="F2294" s="28"/>
      <c r="I2294" s="28"/>
    </row>
    <row r="2295" spans="6:9" x14ac:dyDescent="0.25">
      <c r="F2295" s="28"/>
      <c r="I2295" s="28"/>
    </row>
    <row r="2296" spans="6:9" x14ac:dyDescent="0.25">
      <c r="F2296" s="28"/>
      <c r="I2296" s="28"/>
    </row>
    <row r="2297" spans="6:9" x14ac:dyDescent="0.25">
      <c r="F2297" s="28"/>
      <c r="I2297" s="28"/>
    </row>
    <row r="2298" spans="6:9" x14ac:dyDescent="0.25">
      <c r="F2298" s="28"/>
      <c r="I2298" s="28"/>
    </row>
    <row r="2299" spans="6:9" x14ac:dyDescent="0.25">
      <c r="F2299" s="28"/>
      <c r="I2299" s="28"/>
    </row>
    <row r="2300" spans="6:9" x14ac:dyDescent="0.25">
      <c r="F2300" s="28"/>
      <c r="I2300" s="28"/>
    </row>
    <row r="2301" spans="6:9" x14ac:dyDescent="0.25">
      <c r="F2301" s="28"/>
      <c r="I2301" s="28"/>
    </row>
    <row r="2302" spans="6:9" x14ac:dyDescent="0.25">
      <c r="F2302" s="28"/>
      <c r="I2302" s="28"/>
    </row>
    <row r="2303" spans="6:9" x14ac:dyDescent="0.25">
      <c r="F2303" s="28"/>
      <c r="I2303" s="28"/>
    </row>
    <row r="2304" spans="6:9" x14ac:dyDescent="0.25">
      <c r="F2304" s="28"/>
      <c r="I2304" s="28"/>
    </row>
    <row r="2305" spans="6:9" x14ac:dyDescent="0.25">
      <c r="F2305" s="28"/>
      <c r="I2305" s="28"/>
    </row>
    <row r="2306" spans="6:9" x14ac:dyDescent="0.25">
      <c r="F2306" s="28"/>
      <c r="I2306" s="28"/>
    </row>
    <row r="2307" spans="6:9" x14ac:dyDescent="0.25">
      <c r="F2307" s="28"/>
      <c r="I2307" s="28"/>
    </row>
    <row r="2308" spans="6:9" x14ac:dyDescent="0.25">
      <c r="F2308" s="28"/>
      <c r="I2308" s="28"/>
    </row>
    <row r="2309" spans="6:9" x14ac:dyDescent="0.25">
      <c r="F2309" s="28"/>
      <c r="I2309" s="28"/>
    </row>
    <row r="2310" spans="6:9" x14ac:dyDescent="0.25">
      <c r="F2310" s="28"/>
      <c r="I2310" s="28"/>
    </row>
    <row r="2311" spans="6:9" x14ac:dyDescent="0.25">
      <c r="F2311" s="28"/>
      <c r="I2311" s="28"/>
    </row>
    <row r="2312" spans="6:9" x14ac:dyDescent="0.25">
      <c r="F2312" s="28"/>
      <c r="I2312" s="28"/>
    </row>
    <row r="2313" spans="6:9" x14ac:dyDescent="0.25">
      <c r="F2313" s="28"/>
      <c r="I2313" s="28"/>
    </row>
    <row r="2314" spans="6:9" x14ac:dyDescent="0.25">
      <c r="F2314" s="28"/>
      <c r="I2314" s="28"/>
    </row>
    <row r="2315" spans="6:9" x14ac:dyDescent="0.25">
      <c r="F2315" s="28"/>
      <c r="I2315" s="28"/>
    </row>
    <row r="2316" spans="6:9" x14ac:dyDescent="0.25">
      <c r="F2316" s="28"/>
      <c r="I2316" s="28"/>
    </row>
    <row r="2317" spans="6:9" x14ac:dyDescent="0.25">
      <c r="F2317" s="28"/>
      <c r="I2317" s="28"/>
    </row>
    <row r="2318" spans="6:9" x14ac:dyDescent="0.25">
      <c r="F2318" s="28"/>
      <c r="I2318" s="28"/>
    </row>
    <row r="2319" spans="6:9" x14ac:dyDescent="0.25">
      <c r="F2319" s="28"/>
      <c r="I2319" s="28"/>
    </row>
    <row r="2320" spans="6:9" x14ac:dyDescent="0.25">
      <c r="F2320" s="28"/>
      <c r="I2320" s="28"/>
    </row>
    <row r="2321" spans="6:9" x14ac:dyDescent="0.25">
      <c r="F2321" s="28"/>
      <c r="I2321" s="28"/>
    </row>
    <row r="2322" spans="6:9" x14ac:dyDescent="0.25">
      <c r="F2322" s="28"/>
      <c r="I2322" s="28"/>
    </row>
    <row r="2323" spans="6:9" x14ac:dyDescent="0.25">
      <c r="F2323" s="28"/>
      <c r="I2323" s="28"/>
    </row>
    <row r="2324" spans="6:9" x14ac:dyDescent="0.25">
      <c r="F2324" s="28"/>
      <c r="I2324" s="28"/>
    </row>
    <row r="2325" spans="6:9" x14ac:dyDescent="0.25">
      <c r="F2325" s="28"/>
      <c r="I2325" s="28"/>
    </row>
    <row r="2326" spans="6:9" x14ac:dyDescent="0.25">
      <c r="F2326" s="28"/>
      <c r="I2326" s="28"/>
    </row>
    <row r="2327" spans="6:9" x14ac:dyDescent="0.25">
      <c r="F2327" s="28"/>
      <c r="I2327" s="28"/>
    </row>
    <row r="2328" spans="6:9" x14ac:dyDescent="0.25">
      <c r="F2328" s="28"/>
      <c r="I2328" s="28"/>
    </row>
    <row r="2329" spans="6:9" x14ac:dyDescent="0.25">
      <c r="F2329" s="28"/>
      <c r="I2329" s="28"/>
    </row>
    <row r="2330" spans="6:9" x14ac:dyDescent="0.25">
      <c r="F2330" s="28"/>
      <c r="I2330" s="28"/>
    </row>
    <row r="2331" spans="6:9" x14ac:dyDescent="0.25">
      <c r="F2331" s="28"/>
      <c r="I2331" s="28"/>
    </row>
    <row r="2332" spans="6:9" x14ac:dyDescent="0.25">
      <c r="F2332" s="28"/>
      <c r="I2332" s="28"/>
    </row>
    <row r="2333" spans="6:9" x14ac:dyDescent="0.25">
      <c r="F2333" s="28"/>
      <c r="I2333" s="28"/>
    </row>
    <row r="2334" spans="6:9" x14ac:dyDescent="0.25">
      <c r="F2334" s="28"/>
      <c r="I2334" s="28"/>
    </row>
    <row r="2335" spans="6:9" x14ac:dyDescent="0.25">
      <c r="F2335" s="28"/>
      <c r="I2335" s="28"/>
    </row>
    <row r="2336" spans="6:9" x14ac:dyDescent="0.25">
      <c r="F2336" s="28"/>
      <c r="I2336" s="28"/>
    </row>
    <row r="2337" spans="6:9" x14ac:dyDescent="0.25">
      <c r="F2337" s="28"/>
      <c r="I2337" s="28"/>
    </row>
    <row r="2338" spans="6:9" x14ac:dyDescent="0.25">
      <c r="F2338" s="28"/>
      <c r="I2338" s="28"/>
    </row>
    <row r="2339" spans="6:9" x14ac:dyDescent="0.25">
      <c r="F2339" s="28"/>
      <c r="I2339" s="28"/>
    </row>
    <row r="2340" spans="6:9" x14ac:dyDescent="0.25">
      <c r="F2340" s="28"/>
      <c r="I2340" s="28"/>
    </row>
    <row r="2341" spans="6:9" x14ac:dyDescent="0.25">
      <c r="F2341" s="28"/>
      <c r="I2341" s="28"/>
    </row>
    <row r="2342" spans="6:9" x14ac:dyDescent="0.25">
      <c r="F2342" s="28"/>
      <c r="I2342" s="28"/>
    </row>
    <row r="2343" spans="6:9" x14ac:dyDescent="0.25">
      <c r="F2343" s="28"/>
      <c r="I2343" s="28"/>
    </row>
    <row r="2344" spans="6:9" x14ac:dyDescent="0.25">
      <c r="F2344" s="28"/>
      <c r="I2344" s="28"/>
    </row>
    <row r="2345" spans="6:9" x14ac:dyDescent="0.25">
      <c r="F2345" s="28"/>
      <c r="I2345" s="28"/>
    </row>
    <row r="2346" spans="6:9" x14ac:dyDescent="0.25">
      <c r="F2346" s="28"/>
      <c r="I2346" s="28"/>
    </row>
    <row r="2347" spans="6:9" x14ac:dyDescent="0.25">
      <c r="F2347" s="28"/>
      <c r="I2347" s="28"/>
    </row>
    <row r="2348" spans="6:9" x14ac:dyDescent="0.25">
      <c r="F2348" s="28"/>
      <c r="I2348" s="28"/>
    </row>
    <row r="2349" spans="6:9" x14ac:dyDescent="0.25">
      <c r="F2349" s="28"/>
      <c r="I2349" s="28"/>
    </row>
    <row r="2350" spans="6:9" x14ac:dyDescent="0.25">
      <c r="F2350" s="28"/>
      <c r="I2350" s="28"/>
    </row>
    <row r="2351" spans="6:9" x14ac:dyDescent="0.25">
      <c r="F2351" s="28"/>
      <c r="I2351" s="28"/>
    </row>
    <row r="2352" spans="6:9" x14ac:dyDescent="0.25">
      <c r="F2352" s="28"/>
      <c r="I2352" s="28"/>
    </row>
    <row r="2353" spans="6:9" x14ac:dyDescent="0.25">
      <c r="F2353" s="28"/>
      <c r="I2353" s="28"/>
    </row>
    <row r="2354" spans="6:9" x14ac:dyDescent="0.25">
      <c r="F2354" s="28"/>
      <c r="I2354" s="28"/>
    </row>
    <row r="2355" spans="6:9" x14ac:dyDescent="0.25">
      <c r="F2355" s="28"/>
      <c r="I2355" s="28"/>
    </row>
    <row r="2356" spans="6:9" x14ac:dyDescent="0.25">
      <c r="F2356" s="28"/>
      <c r="I2356" s="28"/>
    </row>
    <row r="2357" spans="6:9" x14ac:dyDescent="0.25">
      <c r="F2357" s="28"/>
      <c r="I2357" s="28"/>
    </row>
    <row r="2358" spans="6:9" x14ac:dyDescent="0.25">
      <c r="F2358" s="28"/>
      <c r="I2358" s="28"/>
    </row>
    <row r="2359" spans="6:9" x14ac:dyDescent="0.25">
      <c r="F2359" s="28"/>
      <c r="I2359" s="28"/>
    </row>
    <row r="2360" spans="6:9" x14ac:dyDescent="0.25">
      <c r="F2360" s="28"/>
      <c r="I2360" s="28"/>
    </row>
    <row r="2361" spans="6:9" x14ac:dyDescent="0.25">
      <c r="F2361" s="28"/>
      <c r="I2361" s="28"/>
    </row>
    <row r="2362" spans="6:9" x14ac:dyDescent="0.25">
      <c r="F2362" s="28"/>
      <c r="I2362" s="28"/>
    </row>
    <row r="2363" spans="6:9" x14ac:dyDescent="0.25">
      <c r="F2363" s="28"/>
      <c r="I2363" s="28"/>
    </row>
    <row r="2364" spans="6:9" x14ac:dyDescent="0.25">
      <c r="F2364" s="28"/>
      <c r="I2364" s="28"/>
    </row>
    <row r="2365" spans="6:9" x14ac:dyDescent="0.25">
      <c r="F2365" s="28"/>
      <c r="I2365" s="28"/>
    </row>
    <row r="2366" spans="6:9" x14ac:dyDescent="0.25">
      <c r="F2366" s="28"/>
      <c r="I2366" s="28"/>
    </row>
    <row r="2367" spans="6:9" x14ac:dyDescent="0.25">
      <c r="F2367" s="28"/>
      <c r="I2367" s="28"/>
    </row>
    <row r="2368" spans="6:9" x14ac:dyDescent="0.25">
      <c r="F2368" s="28"/>
      <c r="I2368" s="28"/>
    </row>
    <row r="2369" spans="6:9" x14ac:dyDescent="0.25">
      <c r="F2369" s="28"/>
      <c r="I2369" s="28"/>
    </row>
    <row r="2370" spans="6:9" x14ac:dyDescent="0.25">
      <c r="F2370" s="28"/>
      <c r="I2370" s="28"/>
    </row>
    <row r="2371" spans="6:9" x14ac:dyDescent="0.25">
      <c r="F2371" s="28"/>
      <c r="I2371" s="28"/>
    </row>
    <row r="2372" spans="6:9" x14ac:dyDescent="0.25">
      <c r="F2372" s="28"/>
      <c r="I2372" s="28"/>
    </row>
    <row r="2373" spans="6:9" x14ac:dyDescent="0.25">
      <c r="F2373" s="28"/>
      <c r="I2373" s="28"/>
    </row>
    <row r="2374" spans="6:9" x14ac:dyDescent="0.25">
      <c r="F2374" s="28"/>
      <c r="I2374" s="28"/>
    </row>
    <row r="2375" spans="6:9" x14ac:dyDescent="0.25">
      <c r="F2375" s="28"/>
      <c r="I2375" s="28"/>
    </row>
    <row r="2376" spans="6:9" x14ac:dyDescent="0.25">
      <c r="F2376" s="28"/>
      <c r="I2376" s="28"/>
    </row>
    <row r="2377" spans="6:9" x14ac:dyDescent="0.25">
      <c r="F2377" s="28"/>
      <c r="I2377" s="28"/>
    </row>
    <row r="2378" spans="6:9" x14ac:dyDescent="0.25">
      <c r="F2378" s="28"/>
      <c r="I2378" s="28"/>
    </row>
    <row r="2379" spans="6:9" x14ac:dyDescent="0.25">
      <c r="F2379" s="28"/>
      <c r="I2379" s="28"/>
    </row>
    <row r="2380" spans="6:9" x14ac:dyDescent="0.25">
      <c r="F2380" s="28"/>
      <c r="I2380" s="28"/>
    </row>
    <row r="2381" spans="6:9" x14ac:dyDescent="0.25">
      <c r="F2381" s="28"/>
      <c r="I2381" s="28"/>
    </row>
    <row r="2382" spans="6:9" x14ac:dyDescent="0.25">
      <c r="F2382" s="28"/>
      <c r="I2382" s="28"/>
    </row>
    <row r="2383" spans="6:9" x14ac:dyDescent="0.25">
      <c r="F2383" s="28"/>
      <c r="I2383" s="28"/>
    </row>
    <row r="2384" spans="6:9" x14ac:dyDescent="0.25">
      <c r="F2384" s="28"/>
      <c r="I2384" s="28"/>
    </row>
    <row r="2385" spans="6:9" x14ac:dyDescent="0.25">
      <c r="F2385" s="28"/>
      <c r="I2385" s="28"/>
    </row>
    <row r="2386" spans="6:9" x14ac:dyDescent="0.25">
      <c r="F2386" s="28"/>
      <c r="I2386" s="28"/>
    </row>
    <row r="2387" spans="6:9" x14ac:dyDescent="0.25">
      <c r="F2387" s="28"/>
      <c r="I2387" s="28"/>
    </row>
    <row r="2388" spans="6:9" x14ac:dyDescent="0.25">
      <c r="F2388" s="28"/>
      <c r="I2388" s="28"/>
    </row>
    <row r="2389" spans="6:9" x14ac:dyDescent="0.25">
      <c r="F2389" s="28"/>
      <c r="I2389" s="28"/>
    </row>
    <row r="2390" spans="6:9" x14ac:dyDescent="0.25">
      <c r="F2390" s="28"/>
      <c r="I2390" s="28"/>
    </row>
    <row r="2391" spans="6:9" x14ac:dyDescent="0.25">
      <c r="F2391" s="28"/>
      <c r="I2391" s="28"/>
    </row>
    <row r="2392" spans="6:9" x14ac:dyDescent="0.25">
      <c r="F2392" s="28"/>
      <c r="I2392" s="28"/>
    </row>
    <row r="2393" spans="6:9" x14ac:dyDescent="0.25">
      <c r="F2393" s="28"/>
      <c r="I2393" s="28"/>
    </row>
    <row r="2394" spans="6:9" x14ac:dyDescent="0.25">
      <c r="F2394" s="28"/>
      <c r="I2394" s="28"/>
    </row>
    <row r="2395" spans="6:9" x14ac:dyDescent="0.25">
      <c r="F2395" s="28"/>
      <c r="I2395" s="28"/>
    </row>
    <row r="2396" spans="6:9" x14ac:dyDescent="0.25">
      <c r="F2396" s="28"/>
      <c r="I2396" s="28"/>
    </row>
    <row r="2397" spans="6:9" x14ac:dyDescent="0.25">
      <c r="F2397" s="28"/>
      <c r="I2397" s="28"/>
    </row>
    <row r="2398" spans="6:9" x14ac:dyDescent="0.25">
      <c r="F2398" s="28"/>
      <c r="I2398" s="28"/>
    </row>
    <row r="2399" spans="6:9" x14ac:dyDescent="0.25">
      <c r="F2399" s="28"/>
      <c r="I2399" s="28"/>
    </row>
    <row r="2400" spans="6:9" x14ac:dyDescent="0.25">
      <c r="F2400" s="28"/>
      <c r="I2400" s="28"/>
    </row>
    <row r="2401" spans="6:9" x14ac:dyDescent="0.25">
      <c r="F2401" s="28"/>
      <c r="I2401" s="28"/>
    </row>
    <row r="2402" spans="6:9" x14ac:dyDescent="0.25">
      <c r="F2402" s="28"/>
      <c r="I2402" s="28"/>
    </row>
    <row r="2403" spans="6:9" x14ac:dyDescent="0.25">
      <c r="F2403" s="28"/>
      <c r="I2403" s="28"/>
    </row>
    <row r="2404" spans="6:9" x14ac:dyDescent="0.25">
      <c r="F2404" s="28"/>
      <c r="I2404" s="28"/>
    </row>
    <row r="2405" spans="6:9" x14ac:dyDescent="0.25">
      <c r="F2405" s="28"/>
      <c r="I2405" s="28"/>
    </row>
    <row r="2406" spans="6:9" x14ac:dyDescent="0.25">
      <c r="F2406" s="28"/>
      <c r="I2406" s="28"/>
    </row>
    <row r="2407" spans="6:9" x14ac:dyDescent="0.25">
      <c r="F2407" s="28"/>
      <c r="I2407" s="28"/>
    </row>
    <row r="2408" spans="6:9" x14ac:dyDescent="0.25">
      <c r="F2408" s="28"/>
      <c r="I2408" s="28"/>
    </row>
    <row r="2409" spans="6:9" x14ac:dyDescent="0.25">
      <c r="F2409" s="28"/>
      <c r="I2409" s="28"/>
    </row>
    <row r="2410" spans="6:9" x14ac:dyDescent="0.25">
      <c r="F2410" s="28"/>
      <c r="I2410" s="28"/>
    </row>
    <row r="2411" spans="6:9" x14ac:dyDescent="0.25">
      <c r="F2411" s="28"/>
      <c r="I2411" s="28"/>
    </row>
    <row r="2412" spans="6:9" x14ac:dyDescent="0.25">
      <c r="F2412" s="28"/>
      <c r="I2412" s="28"/>
    </row>
    <row r="2413" spans="6:9" x14ac:dyDescent="0.25">
      <c r="F2413" s="28"/>
      <c r="I2413" s="28"/>
    </row>
    <row r="2414" spans="6:9" x14ac:dyDescent="0.25">
      <c r="F2414" s="28"/>
      <c r="I2414" s="28"/>
    </row>
    <row r="2415" spans="6:9" x14ac:dyDescent="0.25">
      <c r="F2415" s="28"/>
      <c r="I2415" s="28"/>
    </row>
    <row r="2416" spans="6:9" x14ac:dyDescent="0.25">
      <c r="F2416" s="28"/>
      <c r="I2416" s="28"/>
    </row>
    <row r="2417" spans="6:9" x14ac:dyDescent="0.25">
      <c r="F2417" s="28"/>
      <c r="I2417" s="28"/>
    </row>
    <row r="2418" spans="6:9" x14ac:dyDescent="0.25">
      <c r="F2418" s="28"/>
      <c r="I2418" s="28"/>
    </row>
    <row r="2419" spans="6:9" x14ac:dyDescent="0.25">
      <c r="F2419" s="28"/>
      <c r="I2419" s="28"/>
    </row>
    <row r="2420" spans="6:9" x14ac:dyDescent="0.25">
      <c r="F2420" s="28"/>
      <c r="I2420" s="28"/>
    </row>
    <row r="2421" spans="6:9" x14ac:dyDescent="0.25">
      <c r="F2421" s="28"/>
      <c r="I2421" s="28"/>
    </row>
    <row r="2422" spans="6:9" x14ac:dyDescent="0.25">
      <c r="F2422" s="28"/>
      <c r="I2422" s="28"/>
    </row>
    <row r="2423" spans="6:9" x14ac:dyDescent="0.25">
      <c r="F2423" s="28"/>
      <c r="I2423" s="28"/>
    </row>
    <row r="2424" spans="6:9" x14ac:dyDescent="0.25">
      <c r="F2424" s="28"/>
      <c r="I2424" s="28"/>
    </row>
    <row r="2425" spans="6:9" x14ac:dyDescent="0.25">
      <c r="F2425" s="28"/>
      <c r="I2425" s="28"/>
    </row>
    <row r="2426" spans="6:9" x14ac:dyDescent="0.25">
      <c r="F2426" s="28"/>
      <c r="I2426" s="28"/>
    </row>
    <row r="2427" spans="6:9" x14ac:dyDescent="0.25">
      <c r="F2427" s="28"/>
      <c r="I2427" s="28"/>
    </row>
    <row r="2428" spans="6:9" x14ac:dyDescent="0.25">
      <c r="F2428" s="28"/>
      <c r="I2428" s="28"/>
    </row>
    <row r="2429" spans="6:9" x14ac:dyDescent="0.25">
      <c r="F2429" s="28"/>
      <c r="I2429" s="28"/>
    </row>
    <row r="2430" spans="6:9" x14ac:dyDescent="0.25">
      <c r="F2430" s="28"/>
      <c r="I2430" s="28"/>
    </row>
    <row r="2431" spans="6:9" x14ac:dyDescent="0.25">
      <c r="F2431" s="28"/>
      <c r="I2431" s="28"/>
    </row>
    <row r="2432" spans="6:9" x14ac:dyDescent="0.25">
      <c r="F2432" s="28"/>
      <c r="I2432" s="28"/>
    </row>
    <row r="2433" spans="6:9" x14ac:dyDescent="0.25">
      <c r="F2433" s="28"/>
      <c r="I2433" s="28"/>
    </row>
    <row r="2434" spans="6:9" x14ac:dyDescent="0.25">
      <c r="F2434" s="28"/>
      <c r="I2434" s="28"/>
    </row>
    <row r="2435" spans="6:9" x14ac:dyDescent="0.25">
      <c r="F2435" s="28"/>
      <c r="I2435" s="28"/>
    </row>
    <row r="2436" spans="6:9" x14ac:dyDescent="0.25">
      <c r="F2436" s="28"/>
      <c r="I2436" s="28"/>
    </row>
    <row r="2437" spans="6:9" x14ac:dyDescent="0.25">
      <c r="F2437" s="28"/>
      <c r="I2437" s="28"/>
    </row>
    <row r="2438" spans="6:9" x14ac:dyDescent="0.25">
      <c r="F2438" s="28"/>
      <c r="I2438" s="28"/>
    </row>
    <row r="2439" spans="6:9" x14ac:dyDescent="0.25">
      <c r="F2439" s="28"/>
      <c r="I2439" s="28"/>
    </row>
    <row r="2440" spans="6:9" x14ac:dyDescent="0.25">
      <c r="F2440" s="28"/>
      <c r="I2440" s="28"/>
    </row>
    <row r="2441" spans="6:9" x14ac:dyDescent="0.25">
      <c r="F2441" s="28"/>
      <c r="I2441" s="28"/>
    </row>
    <row r="2442" spans="6:9" x14ac:dyDescent="0.25">
      <c r="F2442" s="28"/>
      <c r="I2442" s="28"/>
    </row>
    <row r="2443" spans="6:9" x14ac:dyDescent="0.25">
      <c r="F2443" s="28"/>
      <c r="I2443" s="28"/>
    </row>
    <row r="2444" spans="6:9" x14ac:dyDescent="0.25">
      <c r="F2444" s="28"/>
      <c r="I2444" s="28"/>
    </row>
    <row r="2445" spans="6:9" x14ac:dyDescent="0.25">
      <c r="F2445" s="28"/>
      <c r="I2445" s="28"/>
    </row>
    <row r="2446" spans="6:9" x14ac:dyDescent="0.25">
      <c r="F2446" s="28"/>
      <c r="I2446" s="28"/>
    </row>
    <row r="2447" spans="6:9" x14ac:dyDescent="0.25">
      <c r="F2447" s="28"/>
      <c r="I2447" s="28"/>
    </row>
    <row r="2448" spans="6:9" x14ac:dyDescent="0.25">
      <c r="F2448" s="28"/>
      <c r="I2448" s="28"/>
    </row>
    <row r="2449" spans="6:9" x14ac:dyDescent="0.25">
      <c r="F2449" s="28"/>
      <c r="I2449" s="28"/>
    </row>
    <row r="2450" spans="6:9" x14ac:dyDescent="0.25">
      <c r="F2450" s="28"/>
      <c r="I2450" s="28"/>
    </row>
    <row r="2451" spans="6:9" x14ac:dyDescent="0.25">
      <c r="F2451" s="28"/>
      <c r="I2451" s="28"/>
    </row>
    <row r="2452" spans="6:9" x14ac:dyDescent="0.25">
      <c r="F2452" s="28"/>
      <c r="I2452" s="28"/>
    </row>
    <row r="2453" spans="6:9" x14ac:dyDescent="0.25">
      <c r="F2453" s="28"/>
      <c r="I2453" s="28"/>
    </row>
    <row r="2454" spans="6:9" x14ac:dyDescent="0.25">
      <c r="F2454" s="28"/>
      <c r="I2454" s="28"/>
    </row>
    <row r="2455" spans="6:9" x14ac:dyDescent="0.25">
      <c r="F2455" s="28"/>
      <c r="I2455" s="28"/>
    </row>
    <row r="2456" spans="6:9" x14ac:dyDescent="0.25">
      <c r="F2456" s="28"/>
      <c r="I2456" s="28"/>
    </row>
    <row r="2457" spans="6:9" x14ac:dyDescent="0.25">
      <c r="F2457" s="28"/>
      <c r="I2457" s="28"/>
    </row>
    <row r="2458" spans="6:9" x14ac:dyDescent="0.25">
      <c r="F2458" s="28"/>
      <c r="I2458" s="28"/>
    </row>
    <row r="2459" spans="6:9" x14ac:dyDescent="0.25">
      <c r="F2459" s="28"/>
      <c r="I2459" s="28"/>
    </row>
    <row r="2460" spans="6:9" x14ac:dyDescent="0.25">
      <c r="F2460" s="28"/>
      <c r="I2460" s="28"/>
    </row>
    <row r="2461" spans="6:9" x14ac:dyDescent="0.25">
      <c r="F2461" s="28"/>
      <c r="I2461" s="28"/>
    </row>
    <row r="2462" spans="6:9" x14ac:dyDescent="0.25">
      <c r="F2462" s="28"/>
      <c r="I2462" s="28"/>
    </row>
    <row r="2463" spans="6:9" x14ac:dyDescent="0.25">
      <c r="F2463" s="28"/>
      <c r="I2463" s="28"/>
    </row>
    <row r="2464" spans="6:9" x14ac:dyDescent="0.25">
      <c r="F2464" s="28"/>
      <c r="I2464" s="28"/>
    </row>
    <row r="2465" spans="6:9" x14ac:dyDescent="0.25">
      <c r="F2465" s="28"/>
      <c r="I2465" s="28"/>
    </row>
    <row r="2466" spans="6:9" x14ac:dyDescent="0.25">
      <c r="F2466" s="28"/>
      <c r="I2466" s="28"/>
    </row>
    <row r="2467" spans="6:9" x14ac:dyDescent="0.25">
      <c r="F2467" s="28"/>
      <c r="I2467" s="28"/>
    </row>
    <row r="2468" spans="6:9" x14ac:dyDescent="0.25">
      <c r="F2468" s="28"/>
      <c r="I2468" s="28"/>
    </row>
    <row r="2469" spans="6:9" x14ac:dyDescent="0.25">
      <c r="F2469" s="28"/>
      <c r="I2469" s="28"/>
    </row>
    <row r="2470" spans="6:9" x14ac:dyDescent="0.25">
      <c r="F2470" s="28"/>
      <c r="I2470" s="28"/>
    </row>
    <row r="2471" spans="6:9" x14ac:dyDescent="0.25">
      <c r="F2471" s="28"/>
      <c r="I2471" s="28"/>
    </row>
    <row r="2472" spans="6:9" x14ac:dyDescent="0.25">
      <c r="F2472" s="28"/>
      <c r="I2472" s="28"/>
    </row>
    <row r="2473" spans="6:9" x14ac:dyDescent="0.25">
      <c r="F2473" s="28"/>
      <c r="I2473" s="28"/>
    </row>
    <row r="2474" spans="6:9" x14ac:dyDescent="0.25">
      <c r="F2474" s="28"/>
      <c r="I2474" s="28"/>
    </row>
    <row r="2475" spans="6:9" x14ac:dyDescent="0.25">
      <c r="F2475" s="28"/>
      <c r="I2475" s="28"/>
    </row>
    <row r="2476" spans="6:9" x14ac:dyDescent="0.25">
      <c r="F2476" s="28"/>
      <c r="I2476" s="28"/>
    </row>
    <row r="2477" spans="6:9" x14ac:dyDescent="0.25">
      <c r="F2477" s="28"/>
      <c r="I2477" s="28"/>
    </row>
    <row r="2478" spans="6:9" x14ac:dyDescent="0.25">
      <c r="F2478" s="28"/>
      <c r="I2478" s="28"/>
    </row>
    <row r="2479" spans="6:9" x14ac:dyDescent="0.25">
      <c r="F2479" s="28"/>
      <c r="I2479" s="28"/>
    </row>
    <row r="2480" spans="6:9" x14ac:dyDescent="0.25">
      <c r="F2480" s="28"/>
      <c r="I2480" s="28"/>
    </row>
    <row r="2481" spans="6:9" x14ac:dyDescent="0.25">
      <c r="F2481" s="28"/>
      <c r="I2481" s="28"/>
    </row>
    <row r="2482" spans="6:9" x14ac:dyDescent="0.25">
      <c r="F2482" s="28"/>
      <c r="I2482" s="28"/>
    </row>
    <row r="2483" spans="6:9" x14ac:dyDescent="0.25">
      <c r="F2483" s="28"/>
      <c r="I2483" s="28"/>
    </row>
    <row r="2484" spans="6:9" x14ac:dyDescent="0.25">
      <c r="F2484" s="28"/>
      <c r="I2484" s="28"/>
    </row>
    <row r="2485" spans="6:9" x14ac:dyDescent="0.25">
      <c r="F2485" s="28"/>
      <c r="I2485" s="28"/>
    </row>
    <row r="2486" spans="6:9" x14ac:dyDescent="0.25">
      <c r="F2486" s="28"/>
      <c r="I2486" s="28"/>
    </row>
    <row r="2487" spans="6:9" x14ac:dyDescent="0.25">
      <c r="F2487" s="28"/>
      <c r="I2487" s="28"/>
    </row>
    <row r="2488" spans="6:9" x14ac:dyDescent="0.25">
      <c r="F2488" s="28"/>
      <c r="I2488" s="28"/>
    </row>
    <row r="2489" spans="6:9" x14ac:dyDescent="0.25">
      <c r="F2489" s="28"/>
      <c r="I2489" s="28"/>
    </row>
    <row r="2490" spans="6:9" x14ac:dyDescent="0.25">
      <c r="F2490" s="28"/>
      <c r="I2490" s="28"/>
    </row>
    <row r="2491" spans="6:9" x14ac:dyDescent="0.25">
      <c r="F2491" s="28"/>
      <c r="I2491" s="28"/>
    </row>
    <row r="2492" spans="6:9" x14ac:dyDescent="0.25">
      <c r="F2492" s="28"/>
      <c r="I2492" s="28"/>
    </row>
    <row r="2493" spans="6:9" x14ac:dyDescent="0.25">
      <c r="F2493" s="28"/>
      <c r="I2493" s="28"/>
    </row>
    <row r="2494" spans="6:9" x14ac:dyDescent="0.25">
      <c r="F2494" s="28"/>
      <c r="I2494" s="28"/>
    </row>
    <row r="2495" spans="6:9" x14ac:dyDescent="0.25">
      <c r="F2495" s="28"/>
      <c r="I2495" s="28"/>
    </row>
    <row r="2496" spans="6:9" x14ac:dyDescent="0.25">
      <c r="F2496" s="28"/>
      <c r="I2496" s="28"/>
    </row>
    <row r="2497" spans="6:9" x14ac:dyDescent="0.25">
      <c r="F2497" s="28"/>
      <c r="I2497" s="28"/>
    </row>
    <row r="2498" spans="6:9" x14ac:dyDescent="0.25">
      <c r="F2498" s="28"/>
      <c r="I2498" s="28"/>
    </row>
    <row r="2499" spans="6:9" x14ac:dyDescent="0.25">
      <c r="F2499" s="28"/>
      <c r="I2499" s="28"/>
    </row>
    <row r="2500" spans="6:9" x14ac:dyDescent="0.25">
      <c r="F2500" s="28"/>
      <c r="I2500" s="28"/>
    </row>
    <row r="2501" spans="6:9" x14ac:dyDescent="0.25">
      <c r="F2501" s="28"/>
      <c r="I2501" s="28"/>
    </row>
    <row r="2502" spans="6:9" x14ac:dyDescent="0.25">
      <c r="F2502" s="28"/>
      <c r="I2502" s="28"/>
    </row>
    <row r="2503" spans="6:9" x14ac:dyDescent="0.25">
      <c r="F2503" s="28"/>
      <c r="I2503" s="28"/>
    </row>
    <row r="2504" spans="6:9" x14ac:dyDescent="0.25">
      <c r="F2504" s="28"/>
      <c r="I2504" s="28"/>
    </row>
    <row r="2505" spans="6:9" x14ac:dyDescent="0.25">
      <c r="F2505" s="28"/>
      <c r="I2505" s="28"/>
    </row>
    <row r="2506" spans="6:9" x14ac:dyDescent="0.25">
      <c r="F2506" s="28"/>
      <c r="I2506" s="28"/>
    </row>
    <row r="2507" spans="6:9" x14ac:dyDescent="0.25">
      <c r="F2507" s="28"/>
      <c r="I2507" s="28"/>
    </row>
    <row r="2508" spans="6:9" x14ac:dyDescent="0.25">
      <c r="F2508" s="28"/>
      <c r="I2508" s="28"/>
    </row>
    <row r="2509" spans="6:9" x14ac:dyDescent="0.25">
      <c r="F2509" s="28"/>
      <c r="I2509" s="28"/>
    </row>
    <row r="2510" spans="6:9" x14ac:dyDescent="0.25">
      <c r="F2510" s="28"/>
      <c r="I2510" s="28"/>
    </row>
    <row r="2511" spans="6:9" x14ac:dyDescent="0.25">
      <c r="F2511" s="28"/>
      <c r="I2511" s="28"/>
    </row>
    <row r="2512" spans="6:9" x14ac:dyDescent="0.25">
      <c r="F2512" s="28"/>
      <c r="I2512" s="28"/>
    </row>
    <row r="2513" spans="6:9" x14ac:dyDescent="0.25">
      <c r="F2513" s="28"/>
      <c r="I2513" s="28"/>
    </row>
    <row r="2514" spans="6:9" x14ac:dyDescent="0.25">
      <c r="F2514" s="28"/>
      <c r="I2514" s="28"/>
    </row>
    <row r="2515" spans="6:9" x14ac:dyDescent="0.25">
      <c r="F2515" s="28"/>
      <c r="I2515" s="28"/>
    </row>
    <row r="2516" spans="6:9" x14ac:dyDescent="0.25">
      <c r="F2516" s="28"/>
      <c r="I2516" s="28"/>
    </row>
    <row r="2517" spans="6:9" x14ac:dyDescent="0.25">
      <c r="F2517" s="28"/>
      <c r="I2517" s="28"/>
    </row>
    <row r="2518" spans="6:9" x14ac:dyDescent="0.25">
      <c r="F2518" s="28"/>
      <c r="I2518" s="28"/>
    </row>
    <row r="2519" spans="6:9" x14ac:dyDescent="0.25">
      <c r="F2519" s="28"/>
      <c r="I2519" s="28"/>
    </row>
    <row r="2520" spans="6:9" x14ac:dyDescent="0.25">
      <c r="F2520" s="28"/>
      <c r="I2520" s="28"/>
    </row>
    <row r="2521" spans="6:9" x14ac:dyDescent="0.25">
      <c r="F2521" s="28"/>
      <c r="I2521" s="28"/>
    </row>
    <row r="2522" spans="6:9" x14ac:dyDescent="0.25">
      <c r="F2522" s="28"/>
      <c r="I2522" s="28"/>
    </row>
    <row r="2523" spans="6:9" x14ac:dyDescent="0.25">
      <c r="F2523" s="28"/>
      <c r="I2523" s="28"/>
    </row>
    <row r="2524" spans="6:9" x14ac:dyDescent="0.25">
      <c r="F2524" s="28"/>
      <c r="I2524" s="28"/>
    </row>
    <row r="2525" spans="6:9" x14ac:dyDescent="0.25">
      <c r="F2525" s="28"/>
      <c r="I2525" s="28"/>
    </row>
    <row r="2526" spans="6:9" x14ac:dyDescent="0.25">
      <c r="F2526" s="28"/>
      <c r="I2526" s="28"/>
    </row>
    <row r="2527" spans="6:9" x14ac:dyDescent="0.25">
      <c r="F2527" s="28"/>
      <c r="I2527" s="28"/>
    </row>
    <row r="2528" spans="6:9" x14ac:dyDescent="0.25">
      <c r="F2528" s="28"/>
      <c r="I2528" s="28"/>
    </row>
    <row r="2529" spans="6:9" x14ac:dyDescent="0.25">
      <c r="F2529" s="28"/>
      <c r="I2529" s="28"/>
    </row>
    <row r="2530" spans="6:9" x14ac:dyDescent="0.25">
      <c r="F2530" s="28"/>
      <c r="I2530" s="28"/>
    </row>
    <row r="2531" spans="6:9" x14ac:dyDescent="0.25">
      <c r="F2531" s="28"/>
      <c r="I2531" s="28"/>
    </row>
    <row r="2532" spans="6:9" x14ac:dyDescent="0.25">
      <c r="F2532" s="28"/>
      <c r="I2532" s="28"/>
    </row>
    <row r="2533" spans="6:9" x14ac:dyDescent="0.25">
      <c r="F2533" s="28"/>
      <c r="I2533" s="28"/>
    </row>
    <row r="2534" spans="6:9" x14ac:dyDescent="0.25">
      <c r="F2534" s="28"/>
      <c r="I2534" s="28"/>
    </row>
    <row r="2535" spans="6:9" x14ac:dyDescent="0.25">
      <c r="F2535" s="28"/>
      <c r="I2535" s="28"/>
    </row>
    <row r="2536" spans="6:9" x14ac:dyDescent="0.25">
      <c r="F2536" s="28"/>
      <c r="I2536" s="28"/>
    </row>
    <row r="2537" spans="6:9" x14ac:dyDescent="0.25">
      <c r="F2537" s="28"/>
      <c r="I2537" s="28"/>
    </row>
    <row r="2538" spans="6:9" x14ac:dyDescent="0.25">
      <c r="F2538" s="28"/>
      <c r="I2538" s="28"/>
    </row>
    <row r="2539" spans="6:9" x14ac:dyDescent="0.25">
      <c r="F2539" s="28"/>
      <c r="I2539" s="28"/>
    </row>
    <row r="2540" spans="6:9" x14ac:dyDescent="0.25">
      <c r="F2540" s="28"/>
      <c r="I2540" s="28"/>
    </row>
    <row r="2541" spans="6:9" x14ac:dyDescent="0.25">
      <c r="F2541" s="28"/>
      <c r="I2541" s="28"/>
    </row>
    <row r="2542" spans="6:9" x14ac:dyDescent="0.25">
      <c r="F2542" s="28"/>
      <c r="I2542" s="28"/>
    </row>
    <row r="2543" spans="6:9" x14ac:dyDescent="0.25">
      <c r="F2543" s="28"/>
      <c r="I2543" s="28"/>
    </row>
    <row r="2544" spans="6:9" x14ac:dyDescent="0.25">
      <c r="F2544" s="28"/>
      <c r="I2544" s="28"/>
    </row>
    <row r="2545" spans="6:9" x14ac:dyDescent="0.25">
      <c r="F2545" s="28"/>
      <c r="I2545" s="28"/>
    </row>
    <row r="2546" spans="6:9" x14ac:dyDescent="0.25">
      <c r="F2546" s="28"/>
      <c r="I2546" s="28"/>
    </row>
    <row r="2547" spans="6:9" x14ac:dyDescent="0.25">
      <c r="F2547" s="28"/>
      <c r="I2547" s="28"/>
    </row>
    <row r="2548" spans="6:9" x14ac:dyDescent="0.25">
      <c r="F2548" s="28"/>
      <c r="I2548" s="28"/>
    </row>
    <row r="2549" spans="6:9" x14ac:dyDescent="0.25">
      <c r="F2549" s="28"/>
      <c r="I2549" s="28"/>
    </row>
    <row r="2550" spans="6:9" x14ac:dyDescent="0.25">
      <c r="F2550" s="28"/>
      <c r="I2550" s="28"/>
    </row>
    <row r="2551" spans="6:9" x14ac:dyDescent="0.25">
      <c r="F2551" s="28"/>
      <c r="I2551" s="28"/>
    </row>
    <row r="2552" spans="6:9" x14ac:dyDescent="0.25">
      <c r="F2552" s="28"/>
      <c r="I2552" s="28"/>
    </row>
    <row r="2553" spans="6:9" x14ac:dyDescent="0.25">
      <c r="F2553" s="28"/>
      <c r="I2553" s="28"/>
    </row>
    <row r="2554" spans="6:9" x14ac:dyDescent="0.25">
      <c r="F2554" s="28"/>
      <c r="I2554" s="28"/>
    </row>
    <row r="2555" spans="6:9" x14ac:dyDescent="0.25">
      <c r="F2555" s="28"/>
      <c r="I2555" s="28"/>
    </row>
    <row r="2556" spans="6:9" x14ac:dyDescent="0.25">
      <c r="F2556" s="28"/>
      <c r="I2556" s="28"/>
    </row>
    <row r="2557" spans="6:9" x14ac:dyDescent="0.25">
      <c r="F2557" s="28"/>
      <c r="I2557" s="28"/>
    </row>
    <row r="2558" spans="6:9" x14ac:dyDescent="0.25">
      <c r="F2558" s="28"/>
      <c r="I2558" s="28"/>
    </row>
    <row r="2559" spans="6:9" x14ac:dyDescent="0.25">
      <c r="F2559" s="28"/>
      <c r="I2559" s="28"/>
    </row>
    <row r="2560" spans="6:9" x14ac:dyDescent="0.25">
      <c r="F2560" s="28"/>
      <c r="I2560" s="28"/>
    </row>
    <row r="2561" spans="6:9" x14ac:dyDescent="0.25">
      <c r="F2561" s="28"/>
      <c r="I2561" s="28"/>
    </row>
    <row r="2562" spans="6:9" x14ac:dyDescent="0.25">
      <c r="F2562" s="28"/>
      <c r="I2562" s="28"/>
    </row>
    <row r="2563" spans="6:9" x14ac:dyDescent="0.25">
      <c r="F2563" s="28"/>
      <c r="I2563" s="28"/>
    </row>
    <row r="2564" spans="6:9" x14ac:dyDescent="0.25">
      <c r="F2564" s="28"/>
      <c r="I2564" s="28"/>
    </row>
    <row r="2565" spans="6:9" x14ac:dyDescent="0.25">
      <c r="F2565" s="28"/>
      <c r="I2565" s="28"/>
    </row>
    <row r="2566" spans="6:9" x14ac:dyDescent="0.25">
      <c r="F2566" s="28"/>
      <c r="I2566" s="28"/>
    </row>
    <row r="2567" spans="6:9" x14ac:dyDescent="0.25">
      <c r="F2567" s="28"/>
      <c r="I2567" s="28"/>
    </row>
    <row r="2568" spans="6:9" x14ac:dyDescent="0.25">
      <c r="F2568" s="28"/>
      <c r="I2568" s="28"/>
    </row>
    <row r="2569" spans="6:9" x14ac:dyDescent="0.25">
      <c r="F2569" s="28"/>
      <c r="I2569" s="28"/>
    </row>
    <row r="2570" spans="6:9" x14ac:dyDescent="0.25">
      <c r="F2570" s="28"/>
      <c r="I2570" s="28"/>
    </row>
    <row r="2571" spans="6:9" x14ac:dyDescent="0.25">
      <c r="F2571" s="28"/>
      <c r="I2571" s="28"/>
    </row>
    <row r="2572" spans="6:9" x14ac:dyDescent="0.25">
      <c r="F2572" s="28"/>
      <c r="I2572" s="28"/>
    </row>
    <row r="2573" spans="6:9" x14ac:dyDescent="0.25">
      <c r="F2573" s="28"/>
      <c r="I2573" s="28"/>
    </row>
    <row r="2574" spans="6:9" x14ac:dyDescent="0.25">
      <c r="F2574" s="28"/>
      <c r="I2574" s="28"/>
    </row>
    <row r="2575" spans="6:9" x14ac:dyDescent="0.25">
      <c r="F2575" s="28"/>
      <c r="I2575" s="28"/>
    </row>
    <row r="2576" spans="6:9" x14ac:dyDescent="0.25">
      <c r="F2576" s="28"/>
      <c r="I2576" s="28"/>
    </row>
    <row r="2577" spans="6:9" x14ac:dyDescent="0.25">
      <c r="F2577" s="28"/>
      <c r="I2577" s="28"/>
    </row>
    <row r="2578" spans="6:9" x14ac:dyDescent="0.25">
      <c r="F2578" s="28"/>
      <c r="I2578" s="28"/>
    </row>
    <row r="2579" spans="6:9" x14ac:dyDescent="0.25">
      <c r="F2579" s="28"/>
      <c r="I2579" s="28"/>
    </row>
    <row r="2580" spans="6:9" x14ac:dyDescent="0.25">
      <c r="F2580" s="28"/>
      <c r="I2580" s="28"/>
    </row>
    <row r="2581" spans="6:9" x14ac:dyDescent="0.25">
      <c r="F2581" s="28"/>
      <c r="I2581" s="28"/>
    </row>
    <row r="2582" spans="6:9" x14ac:dyDescent="0.25">
      <c r="F2582" s="28"/>
      <c r="I2582" s="28"/>
    </row>
    <row r="2583" spans="6:9" x14ac:dyDescent="0.25">
      <c r="F2583" s="28"/>
      <c r="I2583" s="28"/>
    </row>
    <row r="2584" spans="6:9" x14ac:dyDescent="0.25">
      <c r="F2584" s="28"/>
      <c r="I2584" s="28"/>
    </row>
    <row r="2585" spans="6:9" x14ac:dyDescent="0.25">
      <c r="F2585" s="28"/>
      <c r="I2585" s="28"/>
    </row>
    <row r="2586" spans="6:9" x14ac:dyDescent="0.25">
      <c r="F2586" s="28"/>
      <c r="I2586" s="28"/>
    </row>
    <row r="2587" spans="6:9" x14ac:dyDescent="0.25">
      <c r="F2587" s="28"/>
      <c r="I2587" s="28"/>
    </row>
    <row r="2588" spans="6:9" x14ac:dyDescent="0.25">
      <c r="F2588" s="28"/>
      <c r="I2588" s="28"/>
    </row>
    <row r="2589" spans="6:9" x14ac:dyDescent="0.25">
      <c r="F2589" s="28"/>
      <c r="I2589" s="28"/>
    </row>
    <row r="2590" spans="6:9" x14ac:dyDescent="0.25">
      <c r="F2590" s="28"/>
      <c r="I2590" s="28"/>
    </row>
    <row r="2591" spans="6:9" x14ac:dyDescent="0.25">
      <c r="F2591" s="28"/>
      <c r="I2591" s="28"/>
    </row>
    <row r="2592" spans="6:9" x14ac:dyDescent="0.25">
      <c r="F2592" s="28"/>
      <c r="I2592" s="28"/>
    </row>
    <row r="2593" spans="6:9" x14ac:dyDescent="0.25">
      <c r="F2593" s="28"/>
      <c r="I2593" s="28"/>
    </row>
    <row r="2594" spans="6:9" x14ac:dyDescent="0.25">
      <c r="F2594" s="28"/>
      <c r="I2594" s="28"/>
    </row>
    <row r="2595" spans="6:9" x14ac:dyDescent="0.25">
      <c r="F2595" s="28"/>
      <c r="I2595" s="28"/>
    </row>
    <row r="2596" spans="6:9" x14ac:dyDescent="0.25">
      <c r="F2596" s="28"/>
      <c r="I2596" s="28"/>
    </row>
    <row r="2597" spans="6:9" x14ac:dyDescent="0.25">
      <c r="F2597" s="28"/>
      <c r="I2597" s="28"/>
    </row>
    <row r="2598" spans="6:9" x14ac:dyDescent="0.25">
      <c r="F2598" s="28"/>
      <c r="I2598" s="28"/>
    </row>
    <row r="2599" spans="6:9" x14ac:dyDescent="0.25">
      <c r="F2599" s="28"/>
      <c r="I2599" s="28"/>
    </row>
    <row r="2600" spans="6:9" x14ac:dyDescent="0.25">
      <c r="F2600" s="28"/>
      <c r="I2600" s="28"/>
    </row>
    <row r="2601" spans="6:9" x14ac:dyDescent="0.25">
      <c r="F2601" s="28"/>
      <c r="I2601" s="28"/>
    </row>
    <row r="2602" spans="6:9" x14ac:dyDescent="0.25">
      <c r="F2602" s="28"/>
      <c r="I2602" s="28"/>
    </row>
    <row r="2603" spans="6:9" x14ac:dyDescent="0.25">
      <c r="F2603" s="28"/>
      <c r="I2603" s="28"/>
    </row>
    <row r="2604" spans="6:9" x14ac:dyDescent="0.25">
      <c r="F2604" s="28"/>
      <c r="I2604" s="28"/>
    </row>
    <row r="2605" spans="6:9" x14ac:dyDescent="0.25">
      <c r="F2605" s="28"/>
      <c r="I2605" s="28"/>
    </row>
    <row r="2606" spans="6:9" x14ac:dyDescent="0.25">
      <c r="F2606" s="28"/>
      <c r="I2606" s="28"/>
    </row>
    <row r="2607" spans="6:9" x14ac:dyDescent="0.25">
      <c r="F2607" s="28"/>
      <c r="I2607" s="28"/>
    </row>
    <row r="2608" spans="6:9" x14ac:dyDescent="0.25">
      <c r="F2608" s="28"/>
      <c r="I2608" s="28"/>
    </row>
    <row r="2609" spans="6:9" x14ac:dyDescent="0.25">
      <c r="F2609" s="28"/>
      <c r="I2609" s="28"/>
    </row>
    <row r="2610" spans="6:9" x14ac:dyDescent="0.25">
      <c r="F2610" s="28"/>
      <c r="I2610" s="28"/>
    </row>
    <row r="2611" spans="6:9" x14ac:dyDescent="0.25">
      <c r="F2611" s="28"/>
      <c r="I2611" s="28"/>
    </row>
    <row r="2612" spans="6:9" x14ac:dyDescent="0.25">
      <c r="F2612" s="28"/>
      <c r="I2612" s="28"/>
    </row>
    <row r="2613" spans="6:9" x14ac:dyDescent="0.25">
      <c r="F2613" s="28"/>
      <c r="I2613" s="28"/>
    </row>
    <row r="2614" spans="6:9" x14ac:dyDescent="0.25">
      <c r="F2614" s="28"/>
      <c r="I2614" s="28"/>
    </row>
    <row r="2615" spans="6:9" x14ac:dyDescent="0.25">
      <c r="F2615" s="28"/>
      <c r="I2615" s="28"/>
    </row>
    <row r="2616" spans="6:9" x14ac:dyDescent="0.25">
      <c r="F2616" s="28"/>
      <c r="I2616" s="28"/>
    </row>
    <row r="2617" spans="6:9" x14ac:dyDescent="0.25">
      <c r="F2617" s="28"/>
      <c r="I2617" s="28"/>
    </row>
    <row r="2618" spans="6:9" x14ac:dyDescent="0.25">
      <c r="F2618" s="28"/>
      <c r="I2618" s="28"/>
    </row>
    <row r="2619" spans="6:9" x14ac:dyDescent="0.25">
      <c r="F2619" s="28"/>
      <c r="I2619" s="28"/>
    </row>
    <row r="2620" spans="6:9" x14ac:dyDescent="0.25">
      <c r="F2620" s="28"/>
      <c r="I2620" s="28"/>
    </row>
    <row r="2621" spans="6:9" x14ac:dyDescent="0.25">
      <c r="F2621" s="28"/>
      <c r="I2621" s="28"/>
    </row>
    <row r="2622" spans="6:9" x14ac:dyDescent="0.25">
      <c r="F2622" s="28"/>
      <c r="I2622" s="28"/>
    </row>
    <row r="2623" spans="6:9" x14ac:dyDescent="0.25">
      <c r="F2623" s="28"/>
      <c r="I2623" s="28"/>
    </row>
    <row r="2624" spans="6:9" x14ac:dyDescent="0.25">
      <c r="F2624" s="28"/>
      <c r="I2624" s="28"/>
    </row>
    <row r="2625" spans="6:9" x14ac:dyDescent="0.25">
      <c r="F2625" s="28"/>
      <c r="I2625" s="28"/>
    </row>
    <row r="2626" spans="6:9" x14ac:dyDescent="0.25">
      <c r="F2626" s="28"/>
      <c r="I2626" s="28"/>
    </row>
    <row r="2627" spans="6:9" x14ac:dyDescent="0.25">
      <c r="F2627" s="28"/>
      <c r="I2627" s="28"/>
    </row>
    <row r="2628" spans="6:9" x14ac:dyDescent="0.25">
      <c r="F2628" s="28"/>
      <c r="I2628" s="28"/>
    </row>
    <row r="2629" spans="6:9" x14ac:dyDescent="0.25">
      <c r="F2629" s="28"/>
      <c r="I2629" s="28"/>
    </row>
    <row r="2630" spans="6:9" x14ac:dyDescent="0.25">
      <c r="F2630" s="28"/>
      <c r="I2630" s="28"/>
    </row>
    <row r="2631" spans="6:9" x14ac:dyDescent="0.25">
      <c r="F2631" s="28"/>
      <c r="I2631" s="28"/>
    </row>
    <row r="2632" spans="6:9" x14ac:dyDescent="0.25">
      <c r="F2632" s="28"/>
      <c r="I2632" s="28"/>
    </row>
    <row r="2633" spans="6:9" x14ac:dyDescent="0.25">
      <c r="F2633" s="28"/>
      <c r="I2633" s="28"/>
    </row>
    <row r="2634" spans="6:9" x14ac:dyDescent="0.25">
      <c r="F2634" s="28"/>
      <c r="I2634" s="28"/>
    </row>
    <row r="2635" spans="6:9" x14ac:dyDescent="0.25">
      <c r="F2635" s="28"/>
      <c r="I2635" s="28"/>
    </row>
    <row r="2636" spans="6:9" x14ac:dyDescent="0.25">
      <c r="F2636" s="28"/>
      <c r="I2636" s="28"/>
    </row>
    <row r="2637" spans="6:9" x14ac:dyDescent="0.25">
      <c r="F2637" s="28"/>
      <c r="I2637" s="28"/>
    </row>
    <row r="2638" spans="6:9" x14ac:dyDescent="0.25">
      <c r="F2638" s="28"/>
      <c r="I2638" s="28"/>
    </row>
    <row r="2639" spans="6:9" x14ac:dyDescent="0.25">
      <c r="F2639" s="28"/>
      <c r="I2639" s="28"/>
    </row>
    <row r="2640" spans="6:9" x14ac:dyDescent="0.25">
      <c r="F2640" s="28"/>
      <c r="I2640" s="28"/>
    </row>
    <row r="2641" spans="6:9" x14ac:dyDescent="0.25">
      <c r="F2641" s="28"/>
      <c r="I2641" s="28"/>
    </row>
    <row r="2642" spans="6:9" x14ac:dyDescent="0.25">
      <c r="F2642" s="28"/>
      <c r="I2642" s="28"/>
    </row>
    <row r="2643" spans="6:9" x14ac:dyDescent="0.25">
      <c r="F2643" s="28"/>
      <c r="I2643" s="28"/>
    </row>
    <row r="2644" spans="6:9" x14ac:dyDescent="0.25">
      <c r="F2644" s="28"/>
      <c r="I2644" s="28"/>
    </row>
    <row r="2645" spans="6:9" x14ac:dyDescent="0.25">
      <c r="F2645" s="28"/>
      <c r="I2645" s="28"/>
    </row>
    <row r="2646" spans="6:9" x14ac:dyDescent="0.25">
      <c r="F2646" s="28"/>
      <c r="I2646" s="28"/>
    </row>
    <row r="2647" spans="6:9" x14ac:dyDescent="0.25">
      <c r="F2647" s="28"/>
      <c r="I2647" s="28"/>
    </row>
    <row r="2648" spans="6:9" x14ac:dyDescent="0.25">
      <c r="F2648" s="28"/>
      <c r="I2648" s="28"/>
    </row>
    <row r="2649" spans="6:9" x14ac:dyDescent="0.25">
      <c r="F2649" s="28"/>
      <c r="I2649" s="28"/>
    </row>
    <row r="2650" spans="6:9" x14ac:dyDescent="0.25">
      <c r="F2650" s="28"/>
      <c r="I2650" s="28"/>
    </row>
    <row r="2651" spans="6:9" x14ac:dyDescent="0.25">
      <c r="F2651" s="28"/>
      <c r="I2651" s="28"/>
    </row>
    <row r="2652" spans="6:9" x14ac:dyDescent="0.25">
      <c r="F2652" s="28"/>
      <c r="I2652" s="28"/>
    </row>
    <row r="2653" spans="6:9" x14ac:dyDescent="0.25">
      <c r="F2653" s="28"/>
      <c r="I2653" s="28"/>
    </row>
    <row r="2654" spans="6:9" x14ac:dyDescent="0.25">
      <c r="F2654" s="28"/>
      <c r="I2654" s="28"/>
    </row>
    <row r="2655" spans="6:9" x14ac:dyDescent="0.25">
      <c r="F2655" s="28"/>
      <c r="I2655" s="28"/>
    </row>
    <row r="2656" spans="6:9" x14ac:dyDescent="0.25">
      <c r="F2656" s="28"/>
      <c r="I2656" s="28"/>
    </row>
    <row r="2657" spans="6:9" x14ac:dyDescent="0.25">
      <c r="F2657" s="28"/>
      <c r="I2657" s="28"/>
    </row>
    <row r="2658" spans="6:9" x14ac:dyDescent="0.25">
      <c r="F2658" s="28"/>
      <c r="I2658" s="28"/>
    </row>
    <row r="2659" spans="6:9" x14ac:dyDescent="0.25">
      <c r="F2659" s="28"/>
      <c r="I2659" s="28"/>
    </row>
    <row r="2660" spans="6:9" x14ac:dyDescent="0.25">
      <c r="F2660" s="28"/>
      <c r="I2660" s="28"/>
    </row>
    <row r="2661" spans="6:9" x14ac:dyDescent="0.25">
      <c r="F2661" s="28"/>
      <c r="I2661" s="28"/>
    </row>
    <row r="2662" spans="6:9" x14ac:dyDescent="0.25">
      <c r="F2662" s="28"/>
      <c r="I2662" s="28"/>
    </row>
    <row r="2663" spans="6:9" x14ac:dyDescent="0.25">
      <c r="F2663" s="28"/>
      <c r="I2663" s="28"/>
    </row>
    <row r="2664" spans="6:9" x14ac:dyDescent="0.25">
      <c r="F2664" s="28"/>
      <c r="I2664" s="28"/>
    </row>
    <row r="2665" spans="6:9" x14ac:dyDescent="0.25">
      <c r="F2665" s="28"/>
      <c r="I2665" s="28"/>
    </row>
    <row r="2666" spans="6:9" x14ac:dyDescent="0.25">
      <c r="F2666" s="28"/>
      <c r="I2666" s="28"/>
    </row>
    <row r="2667" spans="6:9" x14ac:dyDescent="0.25">
      <c r="F2667" s="28"/>
      <c r="I2667" s="28"/>
    </row>
    <row r="2668" spans="6:9" x14ac:dyDescent="0.25">
      <c r="F2668" s="28"/>
      <c r="I2668" s="28"/>
    </row>
    <row r="2669" spans="6:9" x14ac:dyDescent="0.25">
      <c r="F2669" s="28"/>
      <c r="I2669" s="28"/>
    </row>
    <row r="2670" spans="6:9" x14ac:dyDescent="0.25">
      <c r="F2670" s="28"/>
      <c r="I2670" s="28"/>
    </row>
    <row r="2671" spans="6:9" x14ac:dyDescent="0.25">
      <c r="F2671" s="28"/>
      <c r="I2671" s="28"/>
    </row>
    <row r="2672" spans="6:9" x14ac:dyDescent="0.25">
      <c r="F2672" s="28"/>
      <c r="I2672" s="28"/>
    </row>
    <row r="2673" spans="6:9" x14ac:dyDescent="0.25">
      <c r="F2673" s="28"/>
      <c r="I2673" s="28"/>
    </row>
    <row r="2674" spans="6:9" x14ac:dyDescent="0.25">
      <c r="F2674" s="28"/>
      <c r="I2674" s="28"/>
    </row>
    <row r="2675" spans="6:9" x14ac:dyDescent="0.25">
      <c r="F2675" s="28"/>
      <c r="I2675" s="28"/>
    </row>
    <row r="2676" spans="6:9" x14ac:dyDescent="0.25">
      <c r="F2676" s="28"/>
      <c r="I2676" s="28"/>
    </row>
    <row r="2677" spans="6:9" x14ac:dyDescent="0.25">
      <c r="F2677" s="28"/>
      <c r="I2677" s="28"/>
    </row>
    <row r="2678" spans="6:9" x14ac:dyDescent="0.25">
      <c r="F2678" s="28"/>
      <c r="I2678" s="28"/>
    </row>
    <row r="2679" spans="6:9" x14ac:dyDescent="0.25">
      <c r="F2679" s="28"/>
      <c r="I2679" s="28"/>
    </row>
    <row r="2680" spans="6:9" x14ac:dyDescent="0.25">
      <c r="F2680" s="28"/>
      <c r="I2680" s="28"/>
    </row>
    <row r="2681" spans="6:9" x14ac:dyDescent="0.25">
      <c r="F2681" s="28"/>
      <c r="I2681" s="28"/>
    </row>
    <row r="2682" spans="6:9" x14ac:dyDescent="0.25">
      <c r="F2682" s="28"/>
      <c r="I2682" s="28"/>
    </row>
    <row r="2683" spans="6:9" x14ac:dyDescent="0.25">
      <c r="F2683" s="28"/>
      <c r="I2683" s="28"/>
    </row>
    <row r="2684" spans="6:9" x14ac:dyDescent="0.25">
      <c r="F2684" s="28"/>
      <c r="I2684" s="28"/>
    </row>
    <row r="2685" spans="6:9" x14ac:dyDescent="0.25">
      <c r="F2685" s="28"/>
      <c r="I2685" s="28"/>
    </row>
    <row r="2686" spans="6:9" x14ac:dyDescent="0.25">
      <c r="F2686" s="28"/>
      <c r="I2686" s="28"/>
    </row>
    <row r="2687" spans="6:9" x14ac:dyDescent="0.25">
      <c r="F2687" s="28"/>
      <c r="I2687" s="28"/>
    </row>
    <row r="2688" spans="6:9" x14ac:dyDescent="0.25">
      <c r="F2688" s="28"/>
      <c r="I2688" s="28"/>
    </row>
    <row r="2689" spans="6:9" x14ac:dyDescent="0.25">
      <c r="F2689" s="28"/>
      <c r="I2689" s="28"/>
    </row>
    <row r="2690" spans="6:9" x14ac:dyDescent="0.25">
      <c r="F2690" s="28"/>
      <c r="I2690" s="28"/>
    </row>
    <row r="2691" spans="6:9" x14ac:dyDescent="0.25">
      <c r="F2691" s="28"/>
      <c r="I2691" s="28"/>
    </row>
    <row r="2692" spans="6:9" x14ac:dyDescent="0.25">
      <c r="F2692" s="28"/>
      <c r="I2692" s="28"/>
    </row>
    <row r="2693" spans="6:9" x14ac:dyDescent="0.25">
      <c r="F2693" s="28"/>
      <c r="I2693" s="28"/>
    </row>
    <row r="2694" spans="6:9" x14ac:dyDescent="0.25">
      <c r="F2694" s="28"/>
      <c r="I2694" s="28"/>
    </row>
    <row r="2695" spans="6:9" x14ac:dyDescent="0.25">
      <c r="F2695" s="28"/>
      <c r="I2695" s="28"/>
    </row>
    <row r="2696" spans="6:9" x14ac:dyDescent="0.25">
      <c r="F2696" s="28"/>
      <c r="I2696" s="28"/>
    </row>
    <row r="2697" spans="6:9" x14ac:dyDescent="0.25">
      <c r="F2697" s="28"/>
      <c r="I2697" s="28"/>
    </row>
    <row r="2698" spans="6:9" x14ac:dyDescent="0.25">
      <c r="F2698" s="28"/>
      <c r="I2698" s="28"/>
    </row>
    <row r="2699" spans="6:9" x14ac:dyDescent="0.25">
      <c r="F2699" s="28"/>
      <c r="I2699" s="28"/>
    </row>
    <row r="2700" spans="6:9" x14ac:dyDescent="0.25">
      <c r="F2700" s="28"/>
      <c r="I2700" s="28"/>
    </row>
    <row r="2701" spans="6:9" x14ac:dyDescent="0.25">
      <c r="F2701" s="28"/>
      <c r="I2701" s="28"/>
    </row>
    <row r="2702" spans="6:9" x14ac:dyDescent="0.25">
      <c r="F2702" s="28"/>
      <c r="I2702" s="28"/>
    </row>
    <row r="2703" spans="6:9" x14ac:dyDescent="0.25">
      <c r="F2703" s="28"/>
      <c r="I2703" s="28"/>
    </row>
    <row r="2704" spans="6:9" x14ac:dyDescent="0.25">
      <c r="F2704" s="28"/>
      <c r="I2704" s="28"/>
    </row>
    <row r="2705" spans="6:9" x14ac:dyDescent="0.25">
      <c r="F2705" s="28"/>
      <c r="I2705" s="28"/>
    </row>
    <row r="2706" spans="6:9" x14ac:dyDescent="0.25">
      <c r="F2706" s="28"/>
      <c r="I2706" s="28"/>
    </row>
    <row r="2707" spans="6:9" x14ac:dyDescent="0.25">
      <c r="F2707" s="28"/>
      <c r="I2707" s="28"/>
    </row>
    <row r="2708" spans="6:9" x14ac:dyDescent="0.25">
      <c r="F2708" s="28"/>
      <c r="I2708" s="28"/>
    </row>
    <row r="2709" spans="6:9" x14ac:dyDescent="0.25">
      <c r="F2709" s="28"/>
      <c r="I2709" s="28"/>
    </row>
    <row r="2710" spans="6:9" x14ac:dyDescent="0.25">
      <c r="F2710" s="28"/>
      <c r="I2710" s="28"/>
    </row>
    <row r="2711" spans="6:9" x14ac:dyDescent="0.25">
      <c r="F2711" s="28"/>
      <c r="I2711" s="28"/>
    </row>
    <row r="2712" spans="6:9" x14ac:dyDescent="0.25">
      <c r="F2712" s="28"/>
      <c r="I2712" s="28"/>
    </row>
    <row r="2713" spans="6:9" x14ac:dyDescent="0.25">
      <c r="F2713" s="28"/>
      <c r="I2713" s="28"/>
    </row>
    <row r="2714" spans="6:9" x14ac:dyDescent="0.25">
      <c r="F2714" s="28"/>
      <c r="I2714" s="28"/>
    </row>
    <row r="2715" spans="6:9" x14ac:dyDescent="0.25">
      <c r="F2715" s="28"/>
      <c r="I2715" s="28"/>
    </row>
    <row r="2716" spans="6:9" x14ac:dyDescent="0.25">
      <c r="F2716" s="28"/>
      <c r="I2716" s="28"/>
    </row>
    <row r="2717" spans="6:9" x14ac:dyDescent="0.25">
      <c r="F2717" s="28"/>
      <c r="I2717" s="28"/>
    </row>
    <row r="2718" spans="6:9" x14ac:dyDescent="0.25">
      <c r="F2718" s="28"/>
      <c r="I2718" s="28"/>
    </row>
    <row r="2719" spans="6:9" x14ac:dyDescent="0.25">
      <c r="F2719" s="28"/>
      <c r="I2719" s="28"/>
    </row>
    <row r="2720" spans="6:9" x14ac:dyDescent="0.25">
      <c r="F2720" s="28"/>
      <c r="I2720" s="28"/>
    </row>
    <row r="2721" spans="6:9" x14ac:dyDescent="0.25">
      <c r="F2721" s="28"/>
      <c r="I2721" s="28"/>
    </row>
    <row r="2722" spans="6:9" x14ac:dyDescent="0.25">
      <c r="F2722" s="28"/>
      <c r="I2722" s="28"/>
    </row>
    <row r="2723" spans="6:9" x14ac:dyDescent="0.25">
      <c r="F2723" s="28"/>
      <c r="I2723" s="28"/>
    </row>
    <row r="2724" spans="6:9" x14ac:dyDescent="0.25">
      <c r="F2724" s="28"/>
      <c r="I2724" s="28"/>
    </row>
    <row r="2725" spans="6:9" x14ac:dyDescent="0.25">
      <c r="F2725" s="28"/>
      <c r="I2725" s="28"/>
    </row>
    <row r="2726" spans="6:9" x14ac:dyDescent="0.25">
      <c r="F2726" s="28"/>
      <c r="I2726" s="28"/>
    </row>
    <row r="2727" spans="6:9" x14ac:dyDescent="0.25">
      <c r="F2727" s="28"/>
      <c r="I2727" s="28"/>
    </row>
    <row r="2728" spans="6:9" x14ac:dyDescent="0.25">
      <c r="F2728" s="28"/>
      <c r="I2728" s="28"/>
    </row>
    <row r="2729" spans="6:9" x14ac:dyDescent="0.25">
      <c r="F2729" s="28"/>
      <c r="I2729" s="28"/>
    </row>
    <row r="2730" spans="6:9" x14ac:dyDescent="0.25">
      <c r="F2730" s="28"/>
      <c r="I2730" s="28"/>
    </row>
    <row r="2731" spans="6:9" x14ac:dyDescent="0.25">
      <c r="F2731" s="28"/>
      <c r="I2731" s="28"/>
    </row>
    <row r="2732" spans="6:9" x14ac:dyDescent="0.25">
      <c r="F2732" s="28"/>
      <c r="I2732" s="28"/>
    </row>
    <row r="2733" spans="6:9" x14ac:dyDescent="0.25">
      <c r="F2733" s="28"/>
      <c r="I2733" s="28"/>
    </row>
    <row r="2734" spans="6:9" x14ac:dyDescent="0.25">
      <c r="F2734" s="28"/>
      <c r="I2734" s="28"/>
    </row>
    <row r="2735" spans="6:9" x14ac:dyDescent="0.25">
      <c r="F2735" s="28"/>
      <c r="I2735" s="28"/>
    </row>
    <row r="2736" spans="6:9" x14ac:dyDescent="0.25">
      <c r="F2736" s="28"/>
      <c r="I2736" s="28"/>
    </row>
    <row r="2737" spans="6:9" x14ac:dyDescent="0.25">
      <c r="F2737" s="28"/>
      <c r="I2737" s="28"/>
    </row>
    <row r="2738" spans="6:9" x14ac:dyDescent="0.25">
      <c r="F2738" s="28"/>
      <c r="I2738" s="28"/>
    </row>
    <row r="2739" spans="6:9" x14ac:dyDescent="0.25">
      <c r="F2739" s="28"/>
      <c r="I2739" s="28"/>
    </row>
    <row r="2740" spans="6:9" x14ac:dyDescent="0.25">
      <c r="F2740" s="28"/>
      <c r="I2740" s="28"/>
    </row>
    <row r="2741" spans="6:9" x14ac:dyDescent="0.25">
      <c r="F2741" s="28"/>
      <c r="I2741" s="28"/>
    </row>
    <row r="2742" spans="6:9" x14ac:dyDescent="0.25">
      <c r="F2742" s="28"/>
      <c r="I2742" s="28"/>
    </row>
    <row r="2743" spans="6:9" x14ac:dyDescent="0.25">
      <c r="F2743" s="28"/>
      <c r="I2743" s="28"/>
    </row>
    <row r="2744" spans="6:9" x14ac:dyDescent="0.25">
      <c r="F2744" s="28"/>
      <c r="I2744" s="28"/>
    </row>
    <row r="2745" spans="6:9" x14ac:dyDescent="0.25">
      <c r="F2745" s="28"/>
      <c r="I2745" s="28"/>
    </row>
    <row r="2746" spans="6:9" x14ac:dyDescent="0.25">
      <c r="F2746" s="28"/>
      <c r="I2746" s="28"/>
    </row>
    <row r="2747" spans="6:9" x14ac:dyDescent="0.25">
      <c r="F2747" s="28"/>
      <c r="I2747" s="28"/>
    </row>
    <row r="2748" spans="6:9" x14ac:dyDescent="0.25">
      <c r="F2748" s="28"/>
      <c r="I2748" s="28"/>
    </row>
    <row r="2749" spans="6:9" x14ac:dyDescent="0.25">
      <c r="F2749" s="28"/>
      <c r="I2749" s="28"/>
    </row>
    <row r="2750" spans="6:9" x14ac:dyDescent="0.25">
      <c r="F2750" s="28"/>
      <c r="I2750" s="28"/>
    </row>
    <row r="2751" spans="6:9" x14ac:dyDescent="0.25">
      <c r="F2751" s="28"/>
      <c r="I2751" s="28"/>
    </row>
    <row r="2752" spans="6:9" x14ac:dyDescent="0.25">
      <c r="F2752" s="28"/>
      <c r="I2752" s="28"/>
    </row>
    <row r="2753" spans="6:9" x14ac:dyDescent="0.25">
      <c r="F2753" s="28"/>
      <c r="I2753" s="28"/>
    </row>
    <row r="2754" spans="6:9" x14ac:dyDescent="0.25">
      <c r="F2754" s="28"/>
      <c r="I2754" s="28"/>
    </row>
    <row r="2755" spans="6:9" x14ac:dyDescent="0.25">
      <c r="F2755" s="28"/>
      <c r="I2755" s="28"/>
    </row>
    <row r="2756" spans="6:9" x14ac:dyDescent="0.25">
      <c r="F2756" s="28"/>
      <c r="I2756" s="28"/>
    </row>
    <row r="2757" spans="6:9" x14ac:dyDescent="0.25">
      <c r="F2757" s="28"/>
      <c r="I2757" s="28"/>
    </row>
    <row r="2758" spans="6:9" x14ac:dyDescent="0.25">
      <c r="F2758" s="28"/>
      <c r="I2758" s="28"/>
    </row>
    <row r="2759" spans="6:9" x14ac:dyDescent="0.25">
      <c r="F2759" s="28"/>
      <c r="I2759" s="28"/>
    </row>
    <row r="2760" spans="6:9" x14ac:dyDescent="0.25">
      <c r="F2760" s="28"/>
      <c r="I2760" s="28"/>
    </row>
    <row r="2761" spans="6:9" x14ac:dyDescent="0.25">
      <c r="F2761" s="28"/>
      <c r="I2761" s="28"/>
    </row>
    <row r="2762" spans="6:9" x14ac:dyDescent="0.25">
      <c r="F2762" s="28"/>
      <c r="I2762" s="28"/>
    </row>
    <row r="2763" spans="6:9" x14ac:dyDescent="0.25">
      <c r="F2763" s="28"/>
      <c r="I2763" s="28"/>
    </row>
    <row r="2764" spans="6:9" x14ac:dyDescent="0.25">
      <c r="F2764" s="28"/>
      <c r="I2764" s="28"/>
    </row>
    <row r="2765" spans="6:9" x14ac:dyDescent="0.25">
      <c r="F2765" s="28"/>
      <c r="I2765" s="28"/>
    </row>
    <row r="2766" spans="6:9" x14ac:dyDescent="0.25">
      <c r="F2766" s="28"/>
      <c r="I2766" s="28"/>
    </row>
    <row r="2767" spans="6:9" x14ac:dyDescent="0.25">
      <c r="F2767" s="28"/>
      <c r="I2767" s="28"/>
    </row>
    <row r="2768" spans="6:9" x14ac:dyDescent="0.25">
      <c r="F2768" s="28"/>
      <c r="I2768" s="28"/>
    </row>
    <row r="2769" spans="6:9" x14ac:dyDescent="0.25">
      <c r="F2769" s="28"/>
      <c r="I2769" s="28"/>
    </row>
    <row r="2770" spans="6:9" x14ac:dyDescent="0.25">
      <c r="F2770" s="28"/>
      <c r="I2770" s="28"/>
    </row>
    <row r="2771" spans="6:9" x14ac:dyDescent="0.25">
      <c r="F2771" s="28"/>
      <c r="I2771" s="28"/>
    </row>
    <row r="2772" spans="6:9" x14ac:dyDescent="0.25">
      <c r="F2772" s="28"/>
      <c r="I2772" s="28"/>
    </row>
    <row r="2773" spans="6:9" x14ac:dyDescent="0.25">
      <c r="F2773" s="28"/>
      <c r="I2773" s="28"/>
    </row>
    <row r="2774" spans="6:9" x14ac:dyDescent="0.25">
      <c r="F2774" s="28"/>
      <c r="I2774" s="28"/>
    </row>
    <row r="2775" spans="6:9" x14ac:dyDescent="0.25">
      <c r="F2775" s="28"/>
      <c r="I2775" s="28"/>
    </row>
    <row r="2776" spans="6:9" x14ac:dyDescent="0.25">
      <c r="F2776" s="28"/>
      <c r="I2776" s="28"/>
    </row>
    <row r="2777" spans="6:9" x14ac:dyDescent="0.25">
      <c r="F2777" s="28"/>
      <c r="I2777" s="28"/>
    </row>
    <row r="2778" spans="6:9" x14ac:dyDescent="0.25">
      <c r="F2778" s="28"/>
      <c r="I2778" s="28"/>
    </row>
    <row r="2779" spans="6:9" x14ac:dyDescent="0.25">
      <c r="F2779" s="28"/>
      <c r="I2779" s="28"/>
    </row>
    <row r="2780" spans="6:9" x14ac:dyDescent="0.25">
      <c r="F2780" s="28"/>
      <c r="I2780" s="28"/>
    </row>
    <row r="2781" spans="6:9" x14ac:dyDescent="0.25">
      <c r="F2781" s="28"/>
      <c r="I2781" s="28"/>
    </row>
    <row r="2782" spans="6:9" x14ac:dyDescent="0.25">
      <c r="F2782" s="28"/>
      <c r="I2782" s="28"/>
    </row>
    <row r="2783" spans="6:9" x14ac:dyDescent="0.25">
      <c r="F2783" s="28"/>
      <c r="I2783" s="28"/>
    </row>
    <row r="2784" spans="6:9" x14ac:dyDescent="0.25">
      <c r="F2784" s="28"/>
      <c r="I2784" s="28"/>
    </row>
    <row r="2785" spans="6:9" x14ac:dyDescent="0.25">
      <c r="F2785" s="28"/>
      <c r="I2785" s="28"/>
    </row>
    <row r="2786" spans="6:9" x14ac:dyDescent="0.25">
      <c r="F2786" s="28"/>
      <c r="I2786" s="28"/>
    </row>
    <row r="2787" spans="6:9" x14ac:dyDescent="0.25">
      <c r="F2787" s="28"/>
      <c r="I2787" s="28"/>
    </row>
    <row r="2788" spans="6:9" x14ac:dyDescent="0.25">
      <c r="F2788" s="28"/>
      <c r="I2788" s="28"/>
    </row>
    <row r="2789" spans="6:9" x14ac:dyDescent="0.25">
      <c r="F2789" s="28"/>
      <c r="I2789" s="28"/>
    </row>
    <row r="2790" spans="6:9" x14ac:dyDescent="0.25">
      <c r="F2790" s="28"/>
      <c r="I2790" s="28"/>
    </row>
    <row r="2791" spans="6:9" x14ac:dyDescent="0.25">
      <c r="F2791" s="28"/>
      <c r="I2791" s="28"/>
    </row>
    <row r="2792" spans="6:9" x14ac:dyDescent="0.25">
      <c r="F2792" s="28"/>
      <c r="I2792" s="28"/>
    </row>
    <row r="2793" spans="6:9" x14ac:dyDescent="0.25">
      <c r="F2793" s="28"/>
      <c r="I2793" s="28"/>
    </row>
    <row r="2794" spans="6:9" x14ac:dyDescent="0.25">
      <c r="F2794" s="28"/>
      <c r="I2794" s="28"/>
    </row>
    <row r="2795" spans="6:9" x14ac:dyDescent="0.25">
      <c r="F2795" s="28"/>
      <c r="I2795" s="28"/>
    </row>
    <row r="2796" spans="6:9" x14ac:dyDescent="0.25">
      <c r="F2796" s="28"/>
      <c r="I2796" s="28"/>
    </row>
    <row r="2797" spans="6:9" x14ac:dyDescent="0.25">
      <c r="F2797" s="28"/>
      <c r="I2797" s="28"/>
    </row>
    <row r="2798" spans="6:9" x14ac:dyDescent="0.25">
      <c r="F2798" s="28"/>
      <c r="I2798" s="28"/>
    </row>
    <row r="2799" spans="6:9" x14ac:dyDescent="0.25">
      <c r="F2799" s="28"/>
      <c r="I2799" s="28"/>
    </row>
    <row r="2800" spans="6:9" x14ac:dyDescent="0.25">
      <c r="F2800" s="28"/>
      <c r="I2800" s="28"/>
    </row>
    <row r="2801" spans="6:9" x14ac:dyDescent="0.25">
      <c r="F2801" s="28"/>
      <c r="I2801" s="28"/>
    </row>
    <row r="2802" spans="6:9" x14ac:dyDescent="0.25">
      <c r="F2802" s="28"/>
      <c r="I2802" s="28"/>
    </row>
    <row r="2803" spans="6:9" x14ac:dyDescent="0.25">
      <c r="F2803" s="28"/>
      <c r="I2803" s="28"/>
    </row>
    <row r="2804" spans="6:9" x14ac:dyDescent="0.25">
      <c r="F2804" s="28"/>
      <c r="I2804" s="28"/>
    </row>
    <row r="2805" spans="6:9" x14ac:dyDescent="0.25">
      <c r="F2805" s="28"/>
      <c r="I2805" s="28"/>
    </row>
    <row r="2806" spans="6:9" x14ac:dyDescent="0.25">
      <c r="F2806" s="28"/>
      <c r="I2806" s="28"/>
    </row>
    <row r="2807" spans="6:9" x14ac:dyDescent="0.25">
      <c r="F2807" s="28"/>
      <c r="I2807" s="28"/>
    </row>
    <row r="2808" spans="6:9" x14ac:dyDescent="0.25">
      <c r="F2808" s="28"/>
      <c r="I2808" s="28"/>
    </row>
    <row r="2809" spans="6:9" x14ac:dyDescent="0.25">
      <c r="F2809" s="28"/>
      <c r="I2809" s="28"/>
    </row>
    <row r="2810" spans="6:9" x14ac:dyDescent="0.25">
      <c r="F2810" s="28"/>
      <c r="I2810" s="28"/>
    </row>
    <row r="2811" spans="6:9" x14ac:dyDescent="0.25">
      <c r="F2811" s="28"/>
      <c r="I2811" s="28"/>
    </row>
    <row r="2812" spans="6:9" x14ac:dyDescent="0.25">
      <c r="F2812" s="28"/>
      <c r="I2812" s="28"/>
    </row>
    <row r="2813" spans="6:9" x14ac:dyDescent="0.25">
      <c r="F2813" s="28"/>
      <c r="I2813" s="28"/>
    </row>
    <row r="2814" spans="6:9" x14ac:dyDescent="0.25">
      <c r="F2814" s="28"/>
      <c r="I2814" s="28"/>
    </row>
    <row r="2815" spans="6:9" x14ac:dyDescent="0.25">
      <c r="F2815" s="28"/>
      <c r="I2815" s="28"/>
    </row>
    <row r="2816" spans="6:9" x14ac:dyDescent="0.25">
      <c r="F2816" s="28"/>
      <c r="I2816" s="28"/>
    </row>
    <row r="2817" spans="6:9" x14ac:dyDescent="0.25">
      <c r="F2817" s="28"/>
      <c r="I2817" s="28"/>
    </row>
    <row r="2818" spans="6:9" x14ac:dyDescent="0.25">
      <c r="F2818" s="28"/>
      <c r="I2818" s="28"/>
    </row>
    <row r="2819" spans="6:9" x14ac:dyDescent="0.25">
      <c r="F2819" s="28"/>
      <c r="I2819" s="28"/>
    </row>
    <row r="2820" spans="6:9" x14ac:dyDescent="0.25">
      <c r="F2820" s="28"/>
      <c r="I2820" s="28"/>
    </row>
    <row r="2821" spans="6:9" x14ac:dyDescent="0.25">
      <c r="F2821" s="28"/>
      <c r="I2821" s="28"/>
    </row>
    <row r="2822" spans="6:9" x14ac:dyDescent="0.25">
      <c r="F2822" s="28"/>
      <c r="I2822" s="28"/>
    </row>
    <row r="2823" spans="6:9" x14ac:dyDescent="0.25">
      <c r="F2823" s="28"/>
      <c r="I2823" s="28"/>
    </row>
    <row r="2824" spans="6:9" x14ac:dyDescent="0.25">
      <c r="F2824" s="28"/>
      <c r="I2824" s="28"/>
    </row>
    <row r="2825" spans="6:9" x14ac:dyDescent="0.25">
      <c r="F2825" s="28"/>
      <c r="I2825" s="28"/>
    </row>
    <row r="2826" spans="6:9" x14ac:dyDescent="0.25">
      <c r="F2826" s="28"/>
      <c r="I2826" s="28"/>
    </row>
    <row r="2827" spans="6:9" x14ac:dyDescent="0.25">
      <c r="F2827" s="28"/>
      <c r="I2827" s="28"/>
    </row>
    <row r="2828" spans="6:9" x14ac:dyDescent="0.25">
      <c r="F2828" s="28"/>
      <c r="I2828" s="28"/>
    </row>
    <row r="2829" spans="6:9" x14ac:dyDescent="0.25">
      <c r="F2829" s="28"/>
      <c r="I2829" s="28"/>
    </row>
    <row r="2830" spans="6:9" x14ac:dyDescent="0.25">
      <c r="F2830" s="28"/>
      <c r="I2830" s="28"/>
    </row>
    <row r="2831" spans="6:9" x14ac:dyDescent="0.25">
      <c r="F2831" s="28"/>
      <c r="I2831" s="28"/>
    </row>
    <row r="2832" spans="6:9" x14ac:dyDescent="0.25">
      <c r="F2832" s="28"/>
      <c r="I2832" s="28"/>
    </row>
    <row r="2833" spans="6:9" x14ac:dyDescent="0.25">
      <c r="F2833" s="28"/>
      <c r="I2833" s="28"/>
    </row>
    <row r="2834" spans="6:9" x14ac:dyDescent="0.25">
      <c r="F2834" s="28"/>
      <c r="I2834" s="28"/>
    </row>
    <row r="2835" spans="6:9" x14ac:dyDescent="0.25">
      <c r="F2835" s="28"/>
      <c r="I2835" s="28"/>
    </row>
    <row r="2836" spans="6:9" x14ac:dyDescent="0.25">
      <c r="F2836" s="28"/>
      <c r="I2836" s="28"/>
    </row>
    <row r="2837" spans="6:9" x14ac:dyDescent="0.25">
      <c r="F2837" s="28"/>
      <c r="I2837" s="28"/>
    </row>
    <row r="2838" spans="6:9" x14ac:dyDescent="0.25">
      <c r="F2838" s="28"/>
      <c r="I2838" s="28"/>
    </row>
    <row r="2839" spans="6:9" x14ac:dyDescent="0.25">
      <c r="F2839" s="28"/>
      <c r="I2839" s="28"/>
    </row>
    <row r="2840" spans="6:9" x14ac:dyDescent="0.25">
      <c r="F2840" s="28"/>
      <c r="I2840" s="28"/>
    </row>
    <row r="2841" spans="6:9" x14ac:dyDescent="0.25">
      <c r="F2841" s="28"/>
      <c r="I2841" s="28"/>
    </row>
    <row r="2842" spans="6:9" x14ac:dyDescent="0.25">
      <c r="F2842" s="28"/>
      <c r="I2842" s="28"/>
    </row>
    <row r="2843" spans="6:9" x14ac:dyDescent="0.25">
      <c r="F2843" s="28"/>
      <c r="I2843" s="28"/>
    </row>
    <row r="2844" spans="6:9" x14ac:dyDescent="0.25">
      <c r="F2844" s="28"/>
      <c r="I2844" s="28"/>
    </row>
    <row r="2845" spans="6:9" x14ac:dyDescent="0.25">
      <c r="F2845" s="28"/>
      <c r="I2845" s="28"/>
    </row>
    <row r="2846" spans="6:9" x14ac:dyDescent="0.25">
      <c r="F2846" s="28"/>
      <c r="I2846" s="28"/>
    </row>
    <row r="2847" spans="6:9" x14ac:dyDescent="0.25">
      <c r="F2847" s="28"/>
      <c r="I2847" s="28"/>
    </row>
    <row r="2848" spans="6:9" x14ac:dyDescent="0.25">
      <c r="F2848" s="28"/>
      <c r="I2848" s="28"/>
    </row>
    <row r="2849" spans="6:9" x14ac:dyDescent="0.25">
      <c r="F2849" s="28"/>
      <c r="I2849" s="28"/>
    </row>
    <row r="2850" spans="6:9" x14ac:dyDescent="0.25">
      <c r="F2850" s="28"/>
      <c r="I2850" s="28"/>
    </row>
    <row r="2851" spans="6:9" x14ac:dyDescent="0.25">
      <c r="F2851" s="28"/>
      <c r="I2851" s="28"/>
    </row>
    <row r="2852" spans="6:9" x14ac:dyDescent="0.25">
      <c r="F2852" s="28"/>
      <c r="I2852" s="28"/>
    </row>
    <row r="2853" spans="6:9" x14ac:dyDescent="0.25">
      <c r="F2853" s="28"/>
      <c r="I2853" s="28"/>
    </row>
    <row r="2854" spans="6:9" x14ac:dyDescent="0.25">
      <c r="F2854" s="28"/>
      <c r="I2854" s="28"/>
    </row>
    <row r="2855" spans="6:9" x14ac:dyDescent="0.25">
      <c r="F2855" s="28"/>
      <c r="I2855" s="28"/>
    </row>
    <row r="2856" spans="6:9" x14ac:dyDescent="0.25">
      <c r="F2856" s="28"/>
      <c r="I2856" s="28"/>
    </row>
    <row r="2857" spans="6:9" x14ac:dyDescent="0.25">
      <c r="F2857" s="28"/>
      <c r="I2857" s="28"/>
    </row>
    <row r="2858" spans="6:9" x14ac:dyDescent="0.25">
      <c r="F2858" s="28"/>
      <c r="I2858" s="28"/>
    </row>
    <row r="2859" spans="6:9" x14ac:dyDescent="0.25">
      <c r="F2859" s="28"/>
      <c r="I2859" s="28"/>
    </row>
    <row r="2860" spans="6:9" x14ac:dyDescent="0.25">
      <c r="F2860" s="28"/>
      <c r="I2860" s="28"/>
    </row>
    <row r="2861" spans="6:9" x14ac:dyDescent="0.25">
      <c r="F2861" s="28"/>
      <c r="I2861" s="28"/>
    </row>
    <row r="2862" spans="6:9" x14ac:dyDescent="0.25">
      <c r="F2862" s="28"/>
      <c r="I2862" s="28"/>
    </row>
    <row r="2863" spans="6:9" x14ac:dyDescent="0.25">
      <c r="F2863" s="28"/>
      <c r="I2863" s="28"/>
    </row>
    <row r="2864" spans="6:9" x14ac:dyDescent="0.25">
      <c r="F2864" s="28"/>
      <c r="I2864" s="28"/>
    </row>
    <row r="2865" spans="6:9" x14ac:dyDescent="0.25">
      <c r="F2865" s="28"/>
      <c r="I2865" s="28"/>
    </row>
    <row r="2866" spans="6:9" x14ac:dyDescent="0.25">
      <c r="F2866" s="28"/>
      <c r="I2866" s="28"/>
    </row>
    <row r="2867" spans="6:9" x14ac:dyDescent="0.25">
      <c r="F2867" s="28"/>
      <c r="I2867" s="28"/>
    </row>
    <row r="2868" spans="6:9" x14ac:dyDescent="0.25">
      <c r="F2868" s="28"/>
      <c r="I2868" s="28"/>
    </row>
    <row r="2869" spans="6:9" x14ac:dyDescent="0.25">
      <c r="F2869" s="28"/>
      <c r="I2869" s="28"/>
    </row>
    <row r="2870" spans="6:9" x14ac:dyDescent="0.25">
      <c r="F2870" s="28"/>
      <c r="I2870" s="28"/>
    </row>
    <row r="2871" spans="6:9" x14ac:dyDescent="0.25">
      <c r="F2871" s="28"/>
      <c r="I2871" s="28"/>
    </row>
    <row r="2872" spans="6:9" x14ac:dyDescent="0.25">
      <c r="F2872" s="28"/>
      <c r="I2872" s="28"/>
    </row>
    <row r="2873" spans="6:9" x14ac:dyDescent="0.25">
      <c r="F2873" s="28"/>
      <c r="I2873" s="28"/>
    </row>
    <row r="2874" spans="6:9" x14ac:dyDescent="0.25">
      <c r="F2874" s="28"/>
      <c r="I2874" s="28"/>
    </row>
    <row r="2875" spans="6:9" x14ac:dyDescent="0.25">
      <c r="F2875" s="28"/>
      <c r="I2875" s="28"/>
    </row>
    <row r="2876" spans="6:9" x14ac:dyDescent="0.25">
      <c r="F2876" s="28"/>
      <c r="I2876" s="28"/>
    </row>
    <row r="2877" spans="6:9" x14ac:dyDescent="0.25">
      <c r="F2877" s="28"/>
      <c r="I2877" s="28"/>
    </row>
    <row r="2878" spans="6:9" x14ac:dyDescent="0.25">
      <c r="F2878" s="28"/>
      <c r="I2878" s="28"/>
    </row>
    <row r="2879" spans="6:9" x14ac:dyDescent="0.25">
      <c r="F2879" s="28"/>
      <c r="I2879" s="28"/>
    </row>
    <row r="2880" spans="6:9" x14ac:dyDescent="0.25">
      <c r="F2880" s="28"/>
      <c r="I2880" s="28"/>
    </row>
    <row r="2881" spans="6:9" x14ac:dyDescent="0.25">
      <c r="F2881" s="28"/>
      <c r="I2881" s="28"/>
    </row>
    <row r="2882" spans="6:9" x14ac:dyDescent="0.25">
      <c r="F2882" s="28"/>
      <c r="I2882" s="28"/>
    </row>
    <row r="2883" spans="6:9" x14ac:dyDescent="0.25">
      <c r="F2883" s="28"/>
      <c r="I2883" s="28"/>
    </row>
    <row r="2884" spans="6:9" x14ac:dyDescent="0.25">
      <c r="F2884" s="28"/>
      <c r="I2884" s="28"/>
    </row>
    <row r="2885" spans="6:9" x14ac:dyDescent="0.25">
      <c r="F2885" s="28"/>
      <c r="I2885" s="28"/>
    </row>
    <row r="2886" spans="6:9" x14ac:dyDescent="0.25">
      <c r="F2886" s="28"/>
      <c r="I2886" s="28"/>
    </row>
    <row r="2887" spans="6:9" x14ac:dyDescent="0.25">
      <c r="F2887" s="28"/>
      <c r="I2887" s="28"/>
    </row>
    <row r="2888" spans="6:9" x14ac:dyDescent="0.25">
      <c r="F2888" s="28"/>
      <c r="I2888" s="28"/>
    </row>
    <row r="2889" spans="6:9" x14ac:dyDescent="0.25">
      <c r="F2889" s="28"/>
      <c r="I2889" s="28"/>
    </row>
    <row r="2890" spans="6:9" x14ac:dyDescent="0.25">
      <c r="F2890" s="28"/>
      <c r="I2890" s="28"/>
    </row>
    <row r="2891" spans="6:9" x14ac:dyDescent="0.25">
      <c r="F2891" s="28"/>
      <c r="I2891" s="28"/>
    </row>
    <row r="2892" spans="6:9" x14ac:dyDescent="0.25">
      <c r="F2892" s="28"/>
      <c r="I2892" s="28"/>
    </row>
  </sheetData>
  <mergeCells count="4">
    <mergeCell ref="G4:J4"/>
    <mergeCell ref="A4:A5"/>
    <mergeCell ref="D4:F4"/>
    <mergeCell ref="B4:C5"/>
  </mergeCells>
  <phoneticPr fontId="3" type="noConversion"/>
  <conditionalFormatting sqref="C59">
    <cfRule type="containsBlanks" dxfId="57" priority="157">
      <formula>LEN(TRIM(C59))=0</formula>
    </cfRule>
  </conditionalFormatting>
  <conditionalFormatting sqref="C65">
    <cfRule type="containsBlanks" dxfId="56" priority="107">
      <formula>LEN(TRIM(C65))=0</formula>
    </cfRule>
  </conditionalFormatting>
  <conditionalFormatting sqref="C29:D30 D37:E46 G37:H46">
    <cfRule type="containsBlanks" dxfId="55" priority="264">
      <formula>LEN(TRIM(C29))=0</formula>
    </cfRule>
  </conditionalFormatting>
  <conditionalFormatting sqref="C28:E28">
    <cfRule type="containsBlanks" dxfId="54" priority="369">
      <formula>LEN(TRIM(C28))=0</formula>
    </cfRule>
  </conditionalFormatting>
  <conditionalFormatting sqref="C33:E35">
    <cfRule type="containsBlanks" dxfId="53" priority="25">
      <formula>LEN(TRIM(C33))=0</formula>
    </cfRule>
  </conditionalFormatting>
  <conditionalFormatting sqref="D9:D11">
    <cfRule type="containsBlanks" dxfId="52" priority="27">
      <formula>LEN(TRIM(D9))=0</formula>
    </cfRule>
  </conditionalFormatting>
  <conditionalFormatting sqref="D15:D16">
    <cfRule type="containsBlanks" dxfId="51" priority="45">
      <formula>LEN(TRIM(D15))=0</formula>
    </cfRule>
  </conditionalFormatting>
  <conditionalFormatting sqref="H10:I10">
    <cfRule type="containsBlanks" dxfId="50" priority="23">
      <formula>LEN(TRIM(H10))=0</formula>
    </cfRule>
  </conditionalFormatting>
  <conditionalFormatting sqref="D26">
    <cfRule type="containsBlanks" dxfId="49" priority="296">
      <formula>LEN(TRIM(D26))=0</formula>
    </cfRule>
  </conditionalFormatting>
  <conditionalFormatting sqref="D31">
    <cfRule type="containsBlanks" dxfId="48" priority="88">
      <formula>LEN(TRIM(D31))=0</formula>
    </cfRule>
  </conditionalFormatting>
  <conditionalFormatting sqref="D8:E8 E9:E10">
    <cfRule type="containsBlanks" dxfId="47" priority="232">
      <formula>LEN(TRIM(D8))=0</formula>
    </cfRule>
  </conditionalFormatting>
  <conditionalFormatting sqref="D13:E14 E15">
    <cfRule type="containsBlanks" dxfId="46" priority="430">
      <formula>LEN(TRIM(D13))=0</formula>
    </cfRule>
  </conditionalFormatting>
  <conditionalFormatting sqref="D18:E20">
    <cfRule type="containsBlanks" dxfId="45" priority="357">
      <formula>LEN(TRIM(D18))=0</formula>
    </cfRule>
  </conditionalFormatting>
  <conditionalFormatting sqref="D23:E25">
    <cfRule type="containsBlanks" dxfId="44" priority="284">
      <formula>LEN(TRIM(D23))=0</formula>
    </cfRule>
  </conditionalFormatting>
  <conditionalFormatting sqref="D47:E47 G47:H47 F71">
    <cfRule type="containsBlanks" dxfId="43" priority="70">
      <formula>LEN(TRIM(D47))=0</formula>
    </cfRule>
  </conditionalFormatting>
  <conditionalFormatting sqref="D49:E58">
    <cfRule type="containsBlanks" dxfId="42" priority="123">
      <formula>LEN(TRIM(D49))=0</formula>
    </cfRule>
  </conditionalFormatting>
  <conditionalFormatting sqref="D61:E64">
    <cfRule type="containsBlanks" dxfId="41" priority="111">
      <formula>LEN(TRIM(D61))=0</formula>
    </cfRule>
  </conditionalFormatting>
  <conditionalFormatting sqref="F47">
    <cfRule type="containsBlanks" dxfId="40" priority="32">
      <formula>LEN(TRIM(F47))=0</formula>
    </cfRule>
  </conditionalFormatting>
  <conditionalFormatting sqref="F59">
    <cfRule type="containsBlanks" dxfId="39" priority="31">
      <formula>LEN(TRIM(F59))=0</formula>
    </cfRule>
  </conditionalFormatting>
  <conditionalFormatting sqref="F65">
    <cfRule type="containsBlanks" dxfId="38" priority="30">
      <formula>LEN(TRIM(F65))=0</formula>
    </cfRule>
  </conditionalFormatting>
  <conditionalFormatting sqref="G11">
    <cfRule type="containsBlanks" dxfId="37" priority="74">
      <formula>LEN(TRIM(G11))=0</formula>
    </cfRule>
  </conditionalFormatting>
  <conditionalFormatting sqref="G15:G16">
    <cfRule type="containsBlanks" dxfId="36" priority="42">
      <formula>LEN(TRIM(G15))=0</formula>
    </cfRule>
  </conditionalFormatting>
  <conditionalFormatting sqref="G26">
    <cfRule type="containsBlanks" dxfId="35" priority="295">
      <formula>LEN(TRIM(G26))=0</formula>
    </cfRule>
  </conditionalFormatting>
  <conditionalFormatting sqref="G31">
    <cfRule type="containsBlanks" dxfId="34" priority="87">
      <formula>LEN(TRIM(G31))=0</formula>
    </cfRule>
  </conditionalFormatting>
  <conditionalFormatting sqref="G8:H9">
    <cfRule type="containsBlanks" dxfId="33" priority="112">
      <formula>LEN(TRIM(G8))=0</formula>
    </cfRule>
  </conditionalFormatting>
  <conditionalFormatting sqref="G13:H14 H15">
    <cfRule type="containsBlanks" dxfId="32" priority="429">
      <formula>LEN(TRIM(G13))=0</formula>
    </cfRule>
  </conditionalFormatting>
  <conditionalFormatting sqref="G18:H20">
    <cfRule type="containsBlanks" dxfId="31" priority="281">
      <formula>LEN(TRIM(G18))=0</formula>
    </cfRule>
  </conditionalFormatting>
  <conditionalFormatting sqref="G23:H25">
    <cfRule type="containsBlanks" dxfId="30" priority="280">
      <formula>LEN(TRIM(G23))=0</formula>
    </cfRule>
  </conditionalFormatting>
  <conditionalFormatting sqref="G28:H30">
    <cfRule type="containsBlanks" dxfId="29" priority="176">
      <formula>LEN(TRIM(G28))=0</formula>
    </cfRule>
  </conditionalFormatting>
  <conditionalFormatting sqref="G49:H58">
    <cfRule type="containsBlanks" dxfId="28" priority="122">
      <formula>LEN(TRIM(G49))=0</formula>
    </cfRule>
  </conditionalFormatting>
  <conditionalFormatting sqref="G61:H64">
    <cfRule type="containsBlanks" dxfId="27" priority="110">
      <formula>LEN(TRIM(G61))=0</formula>
    </cfRule>
  </conditionalFormatting>
  <conditionalFormatting sqref="I8:I9 I11 I23:I26 E29:E30 I33:I35 I37:I47 I61:I65 I67:I71">
    <cfRule type="containsBlanks" dxfId="26" priority="376">
      <formula>LEN(TRIM(E8))=0</formula>
    </cfRule>
  </conditionalFormatting>
  <conditionalFormatting sqref="I13:I16">
    <cfRule type="containsBlanks" dxfId="25" priority="212">
      <formula>LEN(TRIM(I13))=0</formula>
    </cfRule>
  </conditionalFormatting>
  <conditionalFormatting sqref="I18:I20">
    <cfRule type="containsBlanks" dxfId="24" priority="90">
      <formula>LEN(TRIM(I18))=0</formula>
    </cfRule>
  </conditionalFormatting>
  <conditionalFormatting sqref="I21">
    <cfRule type="containsBlanks" dxfId="23" priority="40">
      <formula>LEN(TRIM(I21))=0</formula>
    </cfRule>
  </conditionalFormatting>
  <conditionalFormatting sqref="I28:I31">
    <cfRule type="containsBlanks" dxfId="22" priority="86">
      <formula>LEN(TRIM(I28))=0</formula>
    </cfRule>
  </conditionalFormatting>
  <conditionalFormatting sqref="I49:I59">
    <cfRule type="containsBlanks" dxfId="21" priority="195">
      <formula>LEN(TRIM(I49))=0</formula>
    </cfRule>
  </conditionalFormatting>
  <conditionalFormatting sqref="F8:F9 F11">
    <cfRule type="containsBlanks" dxfId="20" priority="21">
      <formula>LEN(TRIM(F8))=0</formula>
    </cfRule>
  </conditionalFormatting>
  <conditionalFormatting sqref="F13:F16">
    <cfRule type="containsBlanks" dxfId="19" priority="20">
      <formula>LEN(TRIM(F13))=0</formula>
    </cfRule>
  </conditionalFormatting>
  <conditionalFormatting sqref="F18:F20">
    <cfRule type="containsBlanks" dxfId="18" priority="19">
      <formula>LEN(TRIM(F18))=0</formula>
    </cfRule>
  </conditionalFormatting>
  <conditionalFormatting sqref="F23:F26">
    <cfRule type="containsBlanks" dxfId="17" priority="18">
      <formula>LEN(TRIM(F23))=0</formula>
    </cfRule>
  </conditionalFormatting>
  <conditionalFormatting sqref="F28:F31">
    <cfRule type="containsBlanks" dxfId="16" priority="17">
      <formula>LEN(TRIM(F28))=0</formula>
    </cfRule>
  </conditionalFormatting>
  <conditionalFormatting sqref="F33:F35">
    <cfRule type="containsBlanks" dxfId="15" priority="16">
      <formula>LEN(TRIM(F33))=0</formula>
    </cfRule>
  </conditionalFormatting>
  <conditionalFormatting sqref="F37:F46">
    <cfRule type="containsBlanks" dxfId="14" priority="15">
      <formula>LEN(TRIM(F37))=0</formula>
    </cfRule>
  </conditionalFormatting>
  <conditionalFormatting sqref="F49:F58">
    <cfRule type="containsBlanks" dxfId="13" priority="14">
      <formula>LEN(TRIM(F49))=0</formula>
    </cfRule>
  </conditionalFormatting>
  <conditionalFormatting sqref="F61:F64">
    <cfRule type="containsBlanks" dxfId="12" priority="13">
      <formula>LEN(TRIM(F61))=0</formula>
    </cfRule>
  </conditionalFormatting>
  <conditionalFormatting sqref="F67:F70">
    <cfRule type="containsBlanks" dxfId="11" priority="12">
      <formula>LEN(TRIM(F67))=0</formula>
    </cfRule>
  </conditionalFormatting>
  <conditionalFormatting sqref="G33:G35">
    <cfRule type="containsBlanks" dxfId="10" priority="11">
      <formula>LEN(TRIM(G33))=0</formula>
    </cfRule>
  </conditionalFormatting>
  <conditionalFormatting sqref="H33:H35">
    <cfRule type="containsBlanks" dxfId="9" priority="10">
      <formula>LEN(TRIM(H33))=0</formula>
    </cfRule>
  </conditionalFormatting>
  <conditionalFormatting sqref="D67:D71">
    <cfRule type="containsBlanks" dxfId="8" priority="9">
      <formula>LEN(TRIM(D67))=0</formula>
    </cfRule>
  </conditionalFormatting>
  <conditionalFormatting sqref="E67:E71">
    <cfRule type="containsBlanks" dxfId="7" priority="8">
      <formula>LEN(TRIM(E67))=0</formula>
    </cfRule>
  </conditionalFormatting>
  <conditionalFormatting sqref="G67:G71">
    <cfRule type="containsBlanks" dxfId="6" priority="7">
      <formula>LEN(TRIM(G67))=0</formula>
    </cfRule>
  </conditionalFormatting>
  <conditionalFormatting sqref="H67:H71">
    <cfRule type="containsBlanks" dxfId="5" priority="6">
      <formula>LEN(TRIM(H67))=0</formula>
    </cfRule>
  </conditionalFormatting>
  <conditionalFormatting sqref="D21">
    <cfRule type="containsBlanks" dxfId="4" priority="5">
      <formula>LEN(TRIM(D21))=0</formula>
    </cfRule>
  </conditionalFormatting>
  <conditionalFormatting sqref="G10">
    <cfRule type="containsBlanks" dxfId="3" priority="4">
      <formula>LEN(TRIM(G10))=0</formula>
    </cfRule>
  </conditionalFormatting>
  <conditionalFormatting sqref="G21">
    <cfRule type="containsBlanks" dxfId="2" priority="3">
      <formula>LEN(TRIM(G21))=0</formula>
    </cfRule>
  </conditionalFormatting>
  <conditionalFormatting sqref="F10">
    <cfRule type="containsBlanks" dxfId="1" priority="2">
      <formula>LEN(TRIM(F10))=0</formula>
    </cfRule>
  </conditionalFormatting>
  <conditionalFormatting sqref="F21">
    <cfRule type="containsBlanks" dxfId="0" priority="1">
      <formula>LEN(TRIM(F21))=0</formula>
    </cfRule>
  </conditionalFormatting>
  <printOptions horizontalCentered="1" verticalCentered="1"/>
  <pageMargins left="0.35433070866141736" right="0.15748031496062992" top="0.39370078740157483" bottom="0.35433070866141736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 codeName="Hoja2">
    <tabColor rgb="FFFFFFCC"/>
  </sheetPr>
  <dimension ref="A1:M20"/>
  <sheetViews>
    <sheetView showGridLines="0" zoomScale="150" zoomScaleNormal="120" zoomScalePageLayoutView="120" workbookViewId="0">
      <selection activeCell="H3" sqref="H3"/>
    </sheetView>
  </sheetViews>
  <sheetFormatPr baseColWidth="10" defaultColWidth="10.85546875" defaultRowHeight="12.75" x14ac:dyDescent="0.2"/>
  <cols>
    <col min="1" max="1" width="17.85546875" style="43" customWidth="1"/>
    <col min="2" max="7" width="7.7109375" style="43" customWidth="1"/>
    <col min="8" max="8" width="7.7109375" style="114" customWidth="1"/>
    <col min="9" max="9" width="10.85546875" style="143"/>
    <col min="10" max="10" width="10.85546875" style="114"/>
    <col min="11" max="16384" width="10.85546875" style="43"/>
  </cols>
  <sheetData>
    <row r="1" spans="1:13" ht="15" customHeight="1" x14ac:dyDescent="0.25">
      <c r="A1" s="91" t="s">
        <v>330</v>
      </c>
      <c r="B1" s="4"/>
      <c r="C1" s="4"/>
      <c r="D1" s="4"/>
      <c r="E1" s="3"/>
      <c r="F1" s="3"/>
      <c r="G1" s="3"/>
      <c r="H1" s="115"/>
    </row>
    <row r="2" spans="1:13" ht="3" customHeight="1" x14ac:dyDescent="0.25">
      <c r="A2" s="3"/>
      <c r="B2" s="4"/>
      <c r="C2" s="4"/>
      <c r="D2" s="4"/>
      <c r="E2" s="4"/>
      <c r="F2" s="3"/>
      <c r="G2" s="3"/>
      <c r="H2" s="115"/>
    </row>
    <row r="3" spans="1:13" ht="13.5" customHeight="1" x14ac:dyDescent="0.2">
      <c r="A3" s="239" t="s">
        <v>28</v>
      </c>
      <c r="B3" s="241" t="s">
        <v>27</v>
      </c>
      <c r="C3" s="242"/>
      <c r="D3" s="242"/>
      <c r="E3" s="242"/>
      <c r="F3" s="242"/>
      <c r="G3" s="243"/>
      <c r="H3" s="202" t="s">
        <v>29</v>
      </c>
    </row>
    <row r="4" spans="1:13" x14ac:dyDescent="0.2">
      <c r="A4" s="240"/>
      <c r="B4" s="203">
        <v>2020</v>
      </c>
      <c r="C4" s="203">
        <v>2021</v>
      </c>
      <c r="D4" s="203">
        <v>2022</v>
      </c>
      <c r="E4" s="203">
        <v>2023</v>
      </c>
      <c r="F4" s="203">
        <v>2024</v>
      </c>
      <c r="G4" s="203" t="s">
        <v>280</v>
      </c>
      <c r="H4" s="204" t="s">
        <v>281</v>
      </c>
    </row>
    <row r="5" spans="1:13" ht="8.1" customHeight="1" x14ac:dyDescent="0.25">
      <c r="A5" s="54"/>
      <c r="B5" s="54"/>
      <c r="C5" s="54"/>
      <c r="D5" s="54"/>
      <c r="E5" s="54"/>
      <c r="F5" s="54"/>
      <c r="G5" s="54"/>
      <c r="H5" s="115"/>
    </row>
    <row r="6" spans="1:13" ht="13.5" x14ac:dyDescent="0.25">
      <c r="A6" s="205" t="s">
        <v>50</v>
      </c>
      <c r="B6" s="6"/>
      <c r="C6" s="7"/>
      <c r="D6" s="7"/>
      <c r="E6" s="7"/>
      <c r="F6" s="7"/>
      <c r="G6" s="7"/>
      <c r="H6" s="115"/>
    </row>
    <row r="7" spans="1:13" ht="13.5" x14ac:dyDescent="0.25">
      <c r="A7" s="72" t="s">
        <v>54</v>
      </c>
      <c r="B7" s="110">
        <v>4385124.3836319987</v>
      </c>
      <c r="C7" s="110">
        <v>4739042.2041209918</v>
      </c>
      <c r="D7" s="110">
        <v>5149279.5206190106</v>
      </c>
      <c r="E7" s="110">
        <v>4879025.8875539936</v>
      </c>
      <c r="F7" s="110">
        <v>4956615.5695629995</v>
      </c>
      <c r="G7" s="110">
        <v>5784122.8981169946</v>
      </c>
      <c r="H7" s="172">
        <f>(G7/F7-1)</f>
        <v>0.16695007247192106</v>
      </c>
      <c r="J7" s="110"/>
      <c r="K7" s="110"/>
      <c r="L7" s="110"/>
      <c r="M7" s="110"/>
    </row>
    <row r="8" spans="1:13" ht="13.5" x14ac:dyDescent="0.25">
      <c r="A8" s="72" t="s">
        <v>56</v>
      </c>
      <c r="B8" s="110">
        <v>7747834.1831999989</v>
      </c>
      <c r="C8" s="110">
        <v>9088255.3631800041</v>
      </c>
      <c r="D8" s="110">
        <v>10249648.386559995</v>
      </c>
      <c r="E8" s="110">
        <v>10544796.658179997</v>
      </c>
      <c r="F8" s="110">
        <v>12797548.23983999</v>
      </c>
      <c r="G8" s="110">
        <v>15013058.289889995</v>
      </c>
      <c r="H8" s="172">
        <f>(G8/F8-1)</f>
        <v>0.17311988269385159</v>
      </c>
      <c r="J8" s="110"/>
      <c r="K8" s="110"/>
      <c r="L8" s="110"/>
    </row>
    <row r="9" spans="1:13" ht="14.25" customHeight="1" x14ac:dyDescent="0.25">
      <c r="A9" s="2"/>
      <c r="C9" s="110"/>
      <c r="E9" s="112"/>
      <c r="F9" s="111"/>
      <c r="G9" s="111"/>
      <c r="H9" s="173"/>
      <c r="J9" s="110"/>
    </row>
    <row r="10" spans="1:13" ht="13.5" x14ac:dyDescent="0.25">
      <c r="A10" s="205" t="s">
        <v>51</v>
      </c>
      <c r="B10" s="113"/>
      <c r="C10" s="113"/>
      <c r="D10" s="113"/>
      <c r="E10" s="110"/>
      <c r="F10" s="110"/>
      <c r="G10" s="110"/>
      <c r="H10" s="173"/>
      <c r="J10" s="110"/>
    </row>
    <row r="11" spans="1:13" ht="13.5" x14ac:dyDescent="0.25">
      <c r="A11" s="72" t="s">
        <v>54</v>
      </c>
      <c r="B11" s="110">
        <v>10675814.197357005</v>
      </c>
      <c r="C11" s="110">
        <v>10425684.525523998</v>
      </c>
      <c r="D11" s="110">
        <v>10092454.750847004</v>
      </c>
      <c r="E11" s="110">
        <v>9844250.665163001</v>
      </c>
      <c r="F11" s="110">
        <v>11144756.694367001</v>
      </c>
      <c r="G11" s="110">
        <v>12268327.803650999</v>
      </c>
      <c r="H11" s="172">
        <f>(G11/F11-1)</f>
        <v>0.10081611829640891</v>
      </c>
      <c r="J11" s="110"/>
    </row>
    <row r="12" spans="1:13" ht="13.5" x14ac:dyDescent="0.25">
      <c r="A12" s="148" t="s">
        <v>55</v>
      </c>
      <c r="B12" s="149">
        <v>5169963.3145469986</v>
      </c>
      <c r="C12" s="149">
        <v>6695257.7906150017</v>
      </c>
      <c r="D12" s="149">
        <v>7622670.2534770062</v>
      </c>
      <c r="E12" s="149">
        <v>6789531.6817199979</v>
      </c>
      <c r="F12" s="149">
        <v>6862698.2762610018</v>
      </c>
      <c r="G12" s="149">
        <v>7419543.561610003</v>
      </c>
      <c r="H12" s="172">
        <f>(G12/F12-1)</f>
        <v>8.1140866599833439E-2</v>
      </c>
    </row>
    <row r="13" spans="1:13" ht="7.5" customHeight="1" x14ac:dyDescent="0.25">
      <c r="A13" s="141"/>
      <c r="B13" s="147"/>
      <c r="C13" s="147"/>
      <c r="D13" s="147"/>
      <c r="E13" s="147"/>
      <c r="F13" s="147"/>
      <c r="G13" s="147"/>
      <c r="H13" s="150"/>
    </row>
    <row r="14" spans="1:13" ht="8.25" customHeight="1" x14ac:dyDescent="0.25">
      <c r="A14" s="8" t="s">
        <v>44</v>
      </c>
      <c r="B14" s="9"/>
      <c r="C14" s="9"/>
      <c r="D14" s="9"/>
      <c r="E14" s="9"/>
      <c r="F14" s="9"/>
      <c r="G14" s="9"/>
      <c r="H14" s="115"/>
    </row>
    <row r="15" spans="1:13" ht="8.25" customHeight="1" x14ac:dyDescent="0.25">
      <c r="A15" s="11" t="s">
        <v>20</v>
      </c>
      <c r="B15" s="9"/>
      <c r="C15" s="9"/>
      <c r="D15" s="9"/>
      <c r="E15" s="9"/>
      <c r="F15" s="9"/>
      <c r="G15" s="9"/>
      <c r="H15" s="115"/>
    </row>
    <row r="16" spans="1:13" ht="8.25" customHeight="1" x14ac:dyDescent="0.25">
      <c r="A16" s="223" t="s">
        <v>322</v>
      </c>
      <c r="B16" s="11"/>
      <c r="C16" s="11"/>
      <c r="D16" s="11"/>
      <c r="E16" s="11"/>
      <c r="F16" s="11"/>
      <c r="G16" s="11"/>
      <c r="H16" s="115"/>
    </row>
    <row r="17" spans="1:10" ht="8.25" customHeight="1" x14ac:dyDescent="0.25">
      <c r="A17" s="224" t="s">
        <v>323</v>
      </c>
      <c r="B17" s="9"/>
      <c r="C17" s="9"/>
      <c r="D17" s="9"/>
      <c r="E17" s="9"/>
      <c r="F17" s="9"/>
      <c r="G17" s="9"/>
      <c r="H17" s="115"/>
    </row>
    <row r="18" spans="1:10" s="3" customFormat="1" x14ac:dyDescent="0.25">
      <c r="A18" s="11"/>
      <c r="H18" s="115"/>
      <c r="I18" s="144"/>
      <c r="J18" s="115"/>
    </row>
    <row r="19" spans="1:10" s="3" customFormat="1" x14ac:dyDescent="0.25">
      <c r="A19" s="223"/>
      <c r="H19" s="115"/>
      <c r="I19" s="144"/>
      <c r="J19" s="115"/>
    </row>
    <row r="20" spans="1:10" x14ac:dyDescent="0.2">
      <c r="A20" s="224"/>
    </row>
  </sheetData>
  <mergeCells count="2">
    <mergeCell ref="A3:A4"/>
    <mergeCell ref="B3:G3"/>
  </mergeCells>
  <phoneticPr fontId="8" type="noConversion"/>
  <pageMargins left="0.75" right="0.75" top="1" bottom="1" header="0" footer="0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 codeName="Hoja3">
    <tabColor rgb="FFFFFFCC"/>
  </sheetPr>
  <dimension ref="A1:H61"/>
  <sheetViews>
    <sheetView showGridLines="0" topLeftCell="A25" zoomScale="150" zoomScaleNormal="120" zoomScalePageLayoutView="120" workbookViewId="0">
      <selection activeCell="B50" sqref="B50"/>
    </sheetView>
  </sheetViews>
  <sheetFormatPr baseColWidth="10" defaultColWidth="11.42578125" defaultRowHeight="13.5" x14ac:dyDescent="0.2"/>
  <cols>
    <col min="1" max="1" width="8.28515625" style="15" customWidth="1"/>
    <col min="2" max="2" width="40.7109375" style="15" customWidth="1"/>
    <col min="3" max="4" width="8.140625" style="15" customWidth="1"/>
    <col min="5" max="5" width="7.140625" style="15" customWidth="1"/>
    <col min="6" max="6" width="11.42578125" style="15"/>
    <col min="7" max="7" width="11.42578125" style="128"/>
    <col min="8" max="16384" width="11.42578125" style="15"/>
  </cols>
  <sheetData>
    <row r="1" spans="1:8" ht="14.1" customHeight="1" x14ac:dyDescent="0.25">
      <c r="A1" s="68" t="s">
        <v>264</v>
      </c>
    </row>
    <row r="2" spans="1:8" s="82" customFormat="1" x14ac:dyDescent="0.2">
      <c r="A2" s="82" t="s">
        <v>331</v>
      </c>
      <c r="F2" s="15"/>
      <c r="G2" s="131"/>
    </row>
    <row r="3" spans="1:8" ht="3" customHeight="1" x14ac:dyDescent="0.2">
      <c r="A3" s="1"/>
      <c r="B3" s="1"/>
      <c r="C3" s="1"/>
      <c r="D3" s="1"/>
      <c r="E3" s="1"/>
    </row>
    <row r="4" spans="1:8" s="16" customFormat="1" ht="13.35" customHeight="1" x14ac:dyDescent="0.2">
      <c r="A4" s="247" t="s">
        <v>17</v>
      </c>
      <c r="B4" s="248" t="s">
        <v>19</v>
      </c>
      <c r="C4" s="246" t="s">
        <v>56</v>
      </c>
      <c r="D4" s="246"/>
      <c r="E4" s="244" t="s">
        <v>291</v>
      </c>
      <c r="G4" s="129"/>
    </row>
    <row r="5" spans="1:8" s="16" customFormat="1" ht="13.35" customHeight="1" x14ac:dyDescent="0.2">
      <c r="A5" s="247"/>
      <c r="B5" s="248"/>
      <c r="C5" s="185">
        <v>2024</v>
      </c>
      <c r="D5" s="186" t="s">
        <v>280</v>
      </c>
      <c r="E5" s="244"/>
      <c r="G5" s="129"/>
    </row>
    <row r="6" spans="1:8" s="16" customFormat="1" ht="5.0999999999999996" customHeight="1" x14ac:dyDescent="0.2">
      <c r="A6" s="84"/>
      <c r="B6" s="85"/>
      <c r="C6" s="86"/>
      <c r="D6" s="74"/>
      <c r="E6" s="87"/>
      <c r="G6" s="129"/>
    </row>
    <row r="7" spans="1:8" ht="15.75" customHeight="1" x14ac:dyDescent="0.2">
      <c r="A7" s="245" t="s">
        <v>21</v>
      </c>
      <c r="B7" s="245"/>
      <c r="C7" s="206">
        <v>12797548.23983999</v>
      </c>
      <c r="D7" s="206">
        <v>15013058.289889995</v>
      </c>
      <c r="E7" s="207">
        <f>(D7/C7-1)</f>
        <v>0.17311988269385159</v>
      </c>
      <c r="F7" s="16"/>
      <c r="G7" s="129"/>
    </row>
    <row r="8" spans="1:8" s="82" customFormat="1" ht="4.3499999999999996" customHeight="1" x14ac:dyDescent="0.2">
      <c r="A8" s="12"/>
      <c r="B8" s="13"/>
      <c r="C8" s="95"/>
      <c r="D8" s="95"/>
      <c r="E8" s="55"/>
      <c r="G8" s="129"/>
      <c r="H8" s="15"/>
    </row>
    <row r="9" spans="1:8" ht="13.5" customHeight="1" x14ac:dyDescent="0.2">
      <c r="A9" s="12" t="s">
        <v>68</v>
      </c>
      <c r="B9" s="13" t="s">
        <v>299</v>
      </c>
      <c r="C9" s="96">
        <v>2269728.6220699977</v>
      </c>
      <c r="D9" s="96">
        <v>2456863.4178999946</v>
      </c>
      <c r="E9" s="174">
        <f>(D9/C9-1)</f>
        <v>8.2448092697235964E-2</v>
      </c>
      <c r="G9" s="129"/>
    </row>
    <row r="10" spans="1:8" ht="13.5" customHeight="1" x14ac:dyDescent="0.2">
      <c r="A10" s="12" t="s">
        <v>10</v>
      </c>
      <c r="B10" s="13" t="s">
        <v>204</v>
      </c>
      <c r="C10" s="96">
        <v>1705215.599430002</v>
      </c>
      <c r="D10" s="96">
        <v>1960468.0107199997</v>
      </c>
      <c r="E10" s="174">
        <f t="shared" ref="E10:E20" si="0">(D10/C10-1)</f>
        <v>0.14968923071975193</v>
      </c>
      <c r="G10" s="129"/>
    </row>
    <row r="11" spans="1:8" ht="13.5" customHeight="1" x14ac:dyDescent="0.2">
      <c r="A11" s="12" t="s">
        <v>9</v>
      </c>
      <c r="B11" s="13" t="s">
        <v>289</v>
      </c>
      <c r="C11" s="96">
        <v>1100871.6463299997</v>
      </c>
      <c r="D11" s="96">
        <v>1796604.5276799975</v>
      </c>
      <c r="E11" s="174">
        <f t="shared" si="0"/>
        <v>0.63198365010978175</v>
      </c>
      <c r="G11" s="129"/>
    </row>
    <row r="12" spans="1:8" ht="13.5" customHeight="1" x14ac:dyDescent="0.2">
      <c r="A12" s="12" t="s">
        <v>63</v>
      </c>
      <c r="B12" s="13" t="s">
        <v>228</v>
      </c>
      <c r="C12" s="96">
        <v>1247959.2437400001</v>
      </c>
      <c r="D12" s="96">
        <v>1362602.8347699959</v>
      </c>
      <c r="E12" s="174">
        <f t="shared" si="0"/>
        <v>9.1864851841171768E-2</v>
      </c>
      <c r="G12" s="129"/>
    </row>
    <row r="13" spans="1:8" ht="13.5" customHeight="1" x14ac:dyDescent="0.2">
      <c r="A13" s="12" t="s">
        <v>69</v>
      </c>
      <c r="B13" s="13" t="s">
        <v>282</v>
      </c>
      <c r="C13" s="96">
        <v>739955.95278999989</v>
      </c>
      <c r="D13" s="96">
        <v>912924.51922999939</v>
      </c>
      <c r="E13" s="174">
        <f t="shared" si="0"/>
        <v>0.23375521987197012</v>
      </c>
      <c r="G13" s="129"/>
    </row>
    <row r="14" spans="1:8" ht="13.5" customHeight="1" x14ac:dyDescent="0.2">
      <c r="A14" s="12" t="s">
        <v>12</v>
      </c>
      <c r="B14" s="13" t="s">
        <v>255</v>
      </c>
      <c r="C14" s="96">
        <v>406707.59031000012</v>
      </c>
      <c r="D14" s="96">
        <v>408867.06763999996</v>
      </c>
      <c r="E14" s="174">
        <f t="shared" si="0"/>
        <v>5.3096558349301493E-3</v>
      </c>
      <c r="G14" s="129"/>
    </row>
    <row r="15" spans="1:8" ht="13.5" customHeight="1" x14ac:dyDescent="0.2">
      <c r="A15" s="12" t="s">
        <v>11</v>
      </c>
      <c r="B15" s="13" t="s">
        <v>205</v>
      </c>
      <c r="C15" s="96">
        <v>316986.25313999975</v>
      </c>
      <c r="D15" s="96">
        <v>339447.4110000002</v>
      </c>
      <c r="E15" s="174">
        <f t="shared" si="0"/>
        <v>7.0858460382760668E-2</v>
      </c>
      <c r="G15" s="129"/>
    </row>
    <row r="16" spans="1:8" s="82" customFormat="1" ht="13.5" customHeight="1" x14ac:dyDescent="0.2">
      <c r="A16" s="12" t="s">
        <v>67</v>
      </c>
      <c r="B16" s="13" t="s">
        <v>314</v>
      </c>
      <c r="C16" s="96">
        <v>254928.74992000032</v>
      </c>
      <c r="D16" s="96">
        <v>250347.1616400005</v>
      </c>
      <c r="E16" s="174">
        <f t="shared" si="0"/>
        <v>-1.7972034466248177E-2</v>
      </c>
      <c r="G16" s="129"/>
    </row>
    <row r="17" spans="1:7" ht="13.5" customHeight="1" x14ac:dyDescent="0.2">
      <c r="A17" s="12" t="s">
        <v>35</v>
      </c>
      <c r="B17" s="13" t="s">
        <v>321</v>
      </c>
      <c r="C17" s="96">
        <v>224813.66739999995</v>
      </c>
      <c r="D17" s="96">
        <v>219421.39405999996</v>
      </c>
      <c r="E17" s="174">
        <f t="shared" si="0"/>
        <v>-2.3985522776983959E-2</v>
      </c>
      <c r="G17" s="145"/>
    </row>
    <row r="18" spans="1:7" ht="13.5" customHeight="1" x14ac:dyDescent="0.2">
      <c r="A18" s="12" t="s">
        <v>91</v>
      </c>
      <c r="B18" s="13" t="s">
        <v>320</v>
      </c>
      <c r="C18" s="96">
        <v>116010.03113999992</v>
      </c>
      <c r="D18" s="96">
        <v>197275.96070999993</v>
      </c>
      <c r="E18" s="174">
        <f t="shared" si="0"/>
        <v>0.70050778171009176</v>
      </c>
      <c r="G18" s="145"/>
    </row>
    <row r="19" spans="1:7" s="82" customFormat="1" ht="13.5" customHeight="1" x14ac:dyDescent="0.2">
      <c r="A19" s="12" t="s">
        <v>100</v>
      </c>
      <c r="B19" s="13" t="s">
        <v>315</v>
      </c>
      <c r="C19" s="96">
        <v>85055.008020000008</v>
      </c>
      <c r="D19" s="96">
        <v>166977.51058000003</v>
      </c>
      <c r="E19" s="174">
        <f t="shared" si="0"/>
        <v>0.96317082870342685</v>
      </c>
      <c r="G19" s="145"/>
    </row>
    <row r="20" spans="1:7" s="82" customFormat="1" ht="13.5" customHeight="1" x14ac:dyDescent="0.2">
      <c r="A20" s="12" t="s">
        <v>61</v>
      </c>
      <c r="B20" s="13" t="s">
        <v>229</v>
      </c>
      <c r="C20" s="96">
        <v>84978.32623999998</v>
      </c>
      <c r="D20" s="96">
        <v>158430.21092999965</v>
      </c>
      <c r="E20" s="174">
        <f t="shared" si="0"/>
        <v>0.86436021912873695</v>
      </c>
      <c r="G20" s="131"/>
    </row>
    <row r="21" spans="1:7" s="82" customFormat="1" ht="7.35" customHeight="1" x14ac:dyDescent="0.2">
      <c r="A21" s="12"/>
      <c r="B21" s="13"/>
      <c r="C21" s="14"/>
      <c r="D21" s="14"/>
      <c r="E21" s="55"/>
      <c r="G21" s="131"/>
    </row>
    <row r="22" spans="1:7" s="82" customFormat="1" ht="15.75" customHeight="1" x14ac:dyDescent="0.2">
      <c r="A22" s="245" t="s">
        <v>52</v>
      </c>
      <c r="B22" s="245"/>
      <c r="C22" s="206">
        <v>6314207.3051589895</v>
      </c>
      <c r="D22" s="206">
        <v>6845629.7540080091</v>
      </c>
      <c r="E22" s="207">
        <f>(D22/C22-1)</f>
        <v>8.4162971401782194E-2</v>
      </c>
      <c r="G22" s="131"/>
    </row>
    <row r="23" spans="1:7" s="82" customFormat="1" ht="6.75" customHeight="1" x14ac:dyDescent="0.2">
      <c r="A23" s="12"/>
      <c r="B23" s="13"/>
      <c r="C23" s="14"/>
      <c r="D23" s="14"/>
      <c r="E23" s="55"/>
      <c r="G23" s="131"/>
    </row>
    <row r="24" spans="1:7" ht="13.5" customHeight="1" x14ac:dyDescent="0.2">
      <c r="A24" s="12" t="s">
        <v>68</v>
      </c>
      <c r="B24" s="13" t="s">
        <v>299</v>
      </c>
      <c r="C24" s="96">
        <v>0</v>
      </c>
      <c r="D24" s="96">
        <v>0</v>
      </c>
      <c r="E24" s="96">
        <v>0</v>
      </c>
      <c r="G24" s="131"/>
    </row>
    <row r="25" spans="1:7" ht="13.5" customHeight="1" x14ac:dyDescent="0.2">
      <c r="A25" s="12" t="s">
        <v>10</v>
      </c>
      <c r="B25" s="13" t="s">
        <v>204</v>
      </c>
      <c r="C25" s="96">
        <v>146.44900000000001</v>
      </c>
      <c r="D25" s="96">
        <v>25.11</v>
      </c>
      <c r="E25" s="174">
        <f t="shared" ref="E25:E34" si="1">IFERROR((D25/C25-1),0)</f>
        <v>-0.82854099379306112</v>
      </c>
      <c r="F25" s="14"/>
      <c r="G25" s="131"/>
    </row>
    <row r="26" spans="1:7" ht="13.5" customHeight="1" x14ac:dyDescent="0.2">
      <c r="A26" s="12" t="s">
        <v>9</v>
      </c>
      <c r="B26" s="13" t="s">
        <v>289</v>
      </c>
      <c r="C26" s="96">
        <v>0</v>
      </c>
      <c r="D26" s="96">
        <v>0</v>
      </c>
      <c r="E26" s="96">
        <v>0</v>
      </c>
      <c r="F26" s="14"/>
      <c r="G26" s="131"/>
    </row>
    <row r="27" spans="1:7" ht="13.5" customHeight="1" x14ac:dyDescent="0.2">
      <c r="A27" s="12" t="s">
        <v>63</v>
      </c>
      <c r="B27" s="13" t="s">
        <v>228</v>
      </c>
      <c r="C27" s="96">
        <v>248.4</v>
      </c>
      <c r="D27" s="96">
        <v>0</v>
      </c>
      <c r="E27" s="96">
        <v>0</v>
      </c>
      <c r="F27" s="14"/>
      <c r="G27" s="131"/>
    </row>
    <row r="28" spans="1:7" ht="13.5" customHeight="1" x14ac:dyDescent="0.2">
      <c r="A28" s="12" t="s">
        <v>69</v>
      </c>
      <c r="B28" s="13" t="s">
        <v>282</v>
      </c>
      <c r="C28" s="96">
        <v>1012.7906499999999</v>
      </c>
      <c r="D28" s="96">
        <v>16507.483209999999</v>
      </c>
      <c r="E28" s="174">
        <f t="shared" si="1"/>
        <v>15.299008299494076</v>
      </c>
      <c r="F28" s="14"/>
      <c r="G28" s="131"/>
    </row>
    <row r="29" spans="1:7" ht="13.5" customHeight="1" x14ac:dyDescent="0.2">
      <c r="A29" s="12" t="s">
        <v>12</v>
      </c>
      <c r="B29" s="13" t="s">
        <v>255</v>
      </c>
      <c r="C29" s="96">
        <v>0</v>
      </c>
      <c r="D29" s="96">
        <v>0.71456399999999998</v>
      </c>
      <c r="E29" s="96">
        <v>0</v>
      </c>
      <c r="F29" s="14"/>
      <c r="G29" s="131"/>
    </row>
    <row r="30" spans="1:7" ht="13.5" customHeight="1" x14ac:dyDescent="0.2">
      <c r="A30" s="12" t="s">
        <v>11</v>
      </c>
      <c r="B30" s="13" t="s">
        <v>205</v>
      </c>
      <c r="C30" s="96">
        <v>41.292735999999998</v>
      </c>
      <c r="D30" s="96">
        <v>18.470863999999999</v>
      </c>
      <c r="E30" s="174">
        <f t="shared" si="1"/>
        <v>-0.55268490806712345</v>
      </c>
      <c r="F30" s="14"/>
      <c r="G30" s="131"/>
    </row>
    <row r="31" spans="1:7" s="82" customFormat="1" ht="13.5" customHeight="1" x14ac:dyDescent="0.2">
      <c r="A31" s="12" t="s">
        <v>67</v>
      </c>
      <c r="B31" s="13" t="s">
        <v>314</v>
      </c>
      <c r="C31" s="96">
        <v>0</v>
      </c>
      <c r="D31" s="96">
        <v>0</v>
      </c>
      <c r="E31" s="96">
        <v>0</v>
      </c>
      <c r="F31" s="14"/>
      <c r="G31" s="131"/>
    </row>
    <row r="32" spans="1:7" ht="13.5" customHeight="1" x14ac:dyDescent="0.2">
      <c r="A32" s="12" t="s">
        <v>35</v>
      </c>
      <c r="B32" s="13" t="s">
        <v>321</v>
      </c>
      <c r="C32" s="96">
        <v>103184.33578299997</v>
      </c>
      <c r="D32" s="96">
        <v>124115.01479399997</v>
      </c>
      <c r="E32" s="174">
        <f t="shared" si="1"/>
        <v>0.20284744629279672</v>
      </c>
      <c r="F32" s="14"/>
      <c r="G32" s="131"/>
    </row>
    <row r="33" spans="1:7" ht="13.5" customHeight="1" x14ac:dyDescent="0.2">
      <c r="A33" s="12" t="s">
        <v>91</v>
      </c>
      <c r="B33" s="13" t="s">
        <v>320</v>
      </c>
      <c r="C33" s="96">
        <v>429.12858100000005</v>
      </c>
      <c r="D33" s="96">
        <v>891.77854900000034</v>
      </c>
      <c r="E33" s="174">
        <f t="shared" si="1"/>
        <v>1.0781150183981807</v>
      </c>
      <c r="F33" s="14"/>
      <c r="G33" s="131"/>
    </row>
    <row r="34" spans="1:7" s="82" customFormat="1" ht="13.5" customHeight="1" x14ac:dyDescent="0.2">
      <c r="A34" s="12" t="s">
        <v>100</v>
      </c>
      <c r="B34" s="13" t="s">
        <v>315</v>
      </c>
      <c r="C34" s="96">
        <v>15102.008958000002</v>
      </c>
      <c r="D34" s="96">
        <v>12623.242299999998</v>
      </c>
      <c r="E34" s="174">
        <f t="shared" si="1"/>
        <v>-0.16413489522444791</v>
      </c>
      <c r="F34" s="14"/>
      <c r="G34" s="131"/>
    </row>
    <row r="35" spans="1:7" s="82" customFormat="1" ht="13.5" customHeight="1" x14ac:dyDescent="0.2">
      <c r="A35" s="12" t="s">
        <v>61</v>
      </c>
      <c r="B35" s="13" t="s">
        <v>229</v>
      </c>
      <c r="C35" s="96">
        <v>0</v>
      </c>
      <c r="D35" s="96">
        <v>0</v>
      </c>
      <c r="E35" s="96">
        <v>0</v>
      </c>
      <c r="F35" s="14"/>
      <c r="G35" s="131"/>
    </row>
    <row r="36" spans="1:7" s="82" customFormat="1" ht="6" customHeight="1" x14ac:dyDescent="0.2">
      <c r="A36" s="12"/>
      <c r="B36" s="13"/>
      <c r="C36" s="96"/>
      <c r="D36" s="96"/>
      <c r="E36" s="55"/>
      <c r="G36" s="131"/>
    </row>
    <row r="37" spans="1:7" s="82" customFormat="1" ht="15.75" customHeight="1" x14ac:dyDescent="0.2">
      <c r="A37" s="245" t="s">
        <v>3</v>
      </c>
      <c r="B37" s="245"/>
      <c r="C37" s="206">
        <v>6483340.9346810002</v>
      </c>
      <c r="D37" s="206">
        <v>8167428.5358819859</v>
      </c>
      <c r="E37" s="207">
        <f>(D37/C37-1)</f>
        <v>0.25975613779500373</v>
      </c>
      <c r="G37" s="131"/>
    </row>
    <row r="38" spans="1:7" s="82" customFormat="1" ht="6.6" customHeight="1" x14ac:dyDescent="0.2">
      <c r="A38" s="77"/>
      <c r="B38" s="77"/>
      <c r="C38" s="97"/>
      <c r="D38" s="97"/>
      <c r="E38" s="55"/>
      <c r="G38" s="131"/>
    </row>
    <row r="39" spans="1:7" s="82" customFormat="1" ht="13.5" customHeight="1" x14ac:dyDescent="0.2">
      <c r="A39" s="12" t="s">
        <v>68</v>
      </c>
      <c r="B39" s="13" t="s">
        <v>299</v>
      </c>
      <c r="C39" s="96">
        <v>2269728.6220699977</v>
      </c>
      <c r="D39" s="96">
        <v>2456863.4178999946</v>
      </c>
      <c r="E39" s="174">
        <f>(D39/C39-1)</f>
        <v>8.2448092697235964E-2</v>
      </c>
      <c r="G39" s="131"/>
    </row>
    <row r="40" spans="1:7" ht="13.5" customHeight="1" x14ac:dyDescent="0.2">
      <c r="A40" s="12" t="s">
        <v>10</v>
      </c>
      <c r="B40" s="13" t="s">
        <v>204</v>
      </c>
      <c r="C40" s="96">
        <v>1705069.150430002</v>
      </c>
      <c r="D40" s="96">
        <v>1960442.9007199996</v>
      </c>
      <c r="E40" s="174">
        <f t="shared" ref="E40:E50" si="2">(D40/C40-1)</f>
        <v>0.14977325126408791</v>
      </c>
    </row>
    <row r="41" spans="1:7" ht="13.5" customHeight="1" x14ac:dyDescent="0.2">
      <c r="A41" s="12" t="s">
        <v>9</v>
      </c>
      <c r="B41" s="13" t="s">
        <v>289</v>
      </c>
      <c r="C41" s="96">
        <v>1100871.6463299997</v>
      </c>
      <c r="D41" s="96">
        <v>1796604.5276799975</v>
      </c>
      <c r="E41" s="174">
        <f t="shared" si="2"/>
        <v>0.63198365010978175</v>
      </c>
    </row>
    <row r="42" spans="1:7" ht="13.5" customHeight="1" x14ac:dyDescent="0.2">
      <c r="A42" s="12" t="s">
        <v>63</v>
      </c>
      <c r="B42" s="13" t="s">
        <v>228</v>
      </c>
      <c r="C42" s="96">
        <v>1247710.8437400002</v>
      </c>
      <c r="D42" s="96">
        <v>1362602.8347699959</v>
      </c>
      <c r="E42" s="174">
        <f t="shared" si="2"/>
        <v>9.2082225305991638E-2</v>
      </c>
    </row>
    <row r="43" spans="1:7" ht="13.5" customHeight="1" x14ac:dyDescent="0.2">
      <c r="A43" s="12" t="s">
        <v>69</v>
      </c>
      <c r="B43" s="13" t="s">
        <v>282</v>
      </c>
      <c r="C43" s="96">
        <v>738943.16213999991</v>
      </c>
      <c r="D43" s="96">
        <v>896417.03601999942</v>
      </c>
      <c r="E43" s="174">
        <f t="shared" si="2"/>
        <v>0.21310688284055668</v>
      </c>
    </row>
    <row r="44" spans="1:7" ht="13.5" customHeight="1" x14ac:dyDescent="0.2">
      <c r="A44" s="12" t="s">
        <v>12</v>
      </c>
      <c r="B44" s="13" t="s">
        <v>255</v>
      </c>
      <c r="C44" s="96">
        <v>406707.59031000012</v>
      </c>
      <c r="D44" s="96">
        <v>408866.35307599994</v>
      </c>
      <c r="E44" s="174">
        <f t="shared" si="2"/>
        <v>5.3078988871448907E-3</v>
      </c>
    </row>
    <row r="45" spans="1:7" ht="13.5" customHeight="1" x14ac:dyDescent="0.2">
      <c r="A45" s="12" t="s">
        <v>11</v>
      </c>
      <c r="B45" s="13" t="s">
        <v>205</v>
      </c>
      <c r="C45" s="96">
        <v>316944.96040399978</v>
      </c>
      <c r="D45" s="96">
        <v>339428.94013600022</v>
      </c>
      <c r="E45" s="174">
        <f t="shared" si="2"/>
        <v>7.0939697868490637E-2</v>
      </c>
    </row>
    <row r="46" spans="1:7" ht="13.5" customHeight="1" x14ac:dyDescent="0.2">
      <c r="A46" s="12" t="s">
        <v>67</v>
      </c>
      <c r="B46" s="13" t="s">
        <v>314</v>
      </c>
      <c r="C46" s="96">
        <v>254928.74992000032</v>
      </c>
      <c r="D46" s="96">
        <v>250347.1616400005</v>
      </c>
      <c r="E46" s="174">
        <f t="shared" si="2"/>
        <v>-1.7972034466248177E-2</v>
      </c>
    </row>
    <row r="47" spans="1:7" s="82" customFormat="1" ht="13.5" customHeight="1" x14ac:dyDescent="0.2">
      <c r="A47" s="12" t="s">
        <v>35</v>
      </c>
      <c r="B47" s="13" t="s">
        <v>321</v>
      </c>
      <c r="C47" s="96">
        <v>121629.33161699997</v>
      </c>
      <c r="D47" s="96">
        <v>95306.379265999989</v>
      </c>
      <c r="E47" s="174">
        <f t="shared" si="2"/>
        <v>-0.21641944423314463</v>
      </c>
      <c r="G47" s="131"/>
    </row>
    <row r="48" spans="1:7" ht="13.5" customHeight="1" x14ac:dyDescent="0.2">
      <c r="A48" s="12" t="s">
        <v>91</v>
      </c>
      <c r="B48" s="13" t="s">
        <v>320</v>
      </c>
      <c r="C48" s="96">
        <v>115580.90255899992</v>
      </c>
      <c r="D48" s="96">
        <v>196384.18216099992</v>
      </c>
      <c r="E48" s="174">
        <f t="shared" si="2"/>
        <v>0.69910580219559026</v>
      </c>
    </row>
    <row r="49" spans="1:7" ht="13.5" customHeight="1" x14ac:dyDescent="0.2">
      <c r="A49" s="12" t="s">
        <v>100</v>
      </c>
      <c r="B49" s="13" t="s">
        <v>315</v>
      </c>
      <c r="C49" s="96">
        <v>69952.999062000003</v>
      </c>
      <c r="D49" s="96">
        <v>154354.26828000002</v>
      </c>
      <c r="E49" s="174">
        <f t="shared" si="2"/>
        <v>1.2065425407021415</v>
      </c>
    </row>
    <row r="50" spans="1:7" s="82" customFormat="1" ht="13.5" customHeight="1" x14ac:dyDescent="0.2">
      <c r="A50" s="12" t="s">
        <v>61</v>
      </c>
      <c r="B50" s="13" t="s">
        <v>229</v>
      </c>
      <c r="C50" s="96">
        <v>84978.32623999998</v>
      </c>
      <c r="D50" s="96">
        <v>158430.21092999965</v>
      </c>
      <c r="E50" s="174">
        <f t="shared" si="2"/>
        <v>0.86436021912873695</v>
      </c>
      <c r="G50" s="131"/>
    </row>
    <row r="51" spans="1:7" s="82" customFormat="1" ht="2.1" customHeight="1" x14ac:dyDescent="0.2">
      <c r="A51" s="12"/>
      <c r="B51" s="13"/>
      <c r="C51" s="78"/>
      <c r="D51" s="78"/>
      <c r="E51" s="79"/>
      <c r="G51" s="146"/>
    </row>
    <row r="52" spans="1:7" ht="8.1" customHeight="1" x14ac:dyDescent="0.2">
      <c r="A52" s="227" t="s">
        <v>44</v>
      </c>
      <c r="B52" s="228"/>
      <c r="C52" s="229"/>
      <c r="D52" s="229"/>
      <c r="E52" s="230"/>
      <c r="F52" s="21"/>
      <c r="G52" s="130"/>
    </row>
    <row r="53" spans="1:7" ht="7.5" customHeight="1" x14ac:dyDescent="0.2">
      <c r="A53" s="11" t="s">
        <v>20</v>
      </c>
      <c r="B53" s="21"/>
      <c r="C53" s="19"/>
      <c r="D53" s="19"/>
      <c r="E53" s="83"/>
      <c r="F53" s="21"/>
      <c r="G53" s="130"/>
    </row>
    <row r="54" spans="1:7" ht="7.5" customHeight="1" x14ac:dyDescent="0.2">
      <c r="A54" s="223" t="s">
        <v>322</v>
      </c>
      <c r="B54" s="11"/>
      <c r="C54" s="11"/>
      <c r="D54" s="11"/>
      <c r="E54" s="11"/>
      <c r="F54" s="11"/>
      <c r="G54" s="11"/>
    </row>
    <row r="55" spans="1:7" ht="7.5" customHeight="1" x14ac:dyDescent="0.15">
      <c r="A55" s="224" t="s">
        <v>323</v>
      </c>
      <c r="C55" s="22"/>
      <c r="D55" s="22"/>
    </row>
    <row r="56" spans="1:7" x14ac:dyDescent="0.2">
      <c r="C56" s="22"/>
      <c r="D56" s="22"/>
      <c r="E56" s="43"/>
    </row>
    <row r="57" spans="1:7" x14ac:dyDescent="0.2">
      <c r="C57" s="22"/>
      <c r="D57" s="22"/>
    </row>
    <row r="58" spans="1:7" x14ac:dyDescent="0.2">
      <c r="A58" s="8"/>
      <c r="C58" s="22"/>
      <c r="D58" s="22"/>
    </row>
    <row r="59" spans="1:7" x14ac:dyDescent="0.2">
      <c r="A59" s="11"/>
      <c r="C59" s="22"/>
      <c r="D59" s="22"/>
    </row>
    <row r="60" spans="1:7" x14ac:dyDescent="0.2">
      <c r="A60" s="223"/>
      <c r="C60" s="22"/>
      <c r="D60" s="22"/>
    </row>
    <row r="61" spans="1:7" x14ac:dyDescent="0.15">
      <c r="A61" s="224"/>
    </row>
  </sheetData>
  <mergeCells count="7">
    <mergeCell ref="E4:E5"/>
    <mergeCell ref="A22:B22"/>
    <mergeCell ref="A37:B37"/>
    <mergeCell ref="A7:B7"/>
    <mergeCell ref="C4:D4"/>
    <mergeCell ref="A4:A5"/>
    <mergeCell ref="B4:B5"/>
  </mergeCells>
  <phoneticPr fontId="3" type="noConversion"/>
  <printOptions horizontalCentered="1" verticalCentered="1"/>
  <pageMargins left="0.35433070866141736" right="0.35433070866141736" top="0.39370078740157483" bottom="0.39370078740157483" header="0" footer="0"/>
  <ignoredErrors>
    <ignoredError sqref="AVY1287:BFU12039 AMC3847:AMC5127 A51:B51 B55 B52:B53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Hoja4">
    <tabColor rgb="FFFFFFCC"/>
  </sheetPr>
  <dimension ref="A1:E40"/>
  <sheetViews>
    <sheetView showGridLines="0" zoomScale="150" zoomScaleNormal="120" zoomScalePageLayoutView="120" workbookViewId="0">
      <selection activeCell="A8" sqref="A8"/>
    </sheetView>
  </sheetViews>
  <sheetFormatPr baseColWidth="10" defaultColWidth="11.42578125" defaultRowHeight="13.5" x14ac:dyDescent="0.2"/>
  <cols>
    <col min="1" max="1" width="23.140625" style="15" customWidth="1"/>
    <col min="2" max="3" width="9.7109375" style="15" customWidth="1"/>
    <col min="4" max="4" width="9.85546875" style="15" customWidth="1"/>
    <col min="5" max="5" width="11.42578125" style="128"/>
    <col min="6" max="16384" width="11.42578125" style="15"/>
  </cols>
  <sheetData>
    <row r="1" spans="1:5" ht="15" customHeight="1" x14ac:dyDescent="0.25">
      <c r="A1" s="91" t="s">
        <v>266</v>
      </c>
    </row>
    <row r="2" spans="1:5" x14ac:dyDescent="0.2">
      <c r="A2" s="1" t="s">
        <v>332</v>
      </c>
    </row>
    <row r="3" spans="1:5" ht="3" customHeight="1" x14ac:dyDescent="0.2">
      <c r="B3" s="30"/>
      <c r="C3" s="30"/>
      <c r="D3" s="30"/>
    </row>
    <row r="4" spans="1:5" s="16" customFormat="1" ht="14.1" customHeight="1" x14ac:dyDescent="0.2">
      <c r="A4" s="250" t="s">
        <v>24</v>
      </c>
      <c r="B4" s="249" t="s">
        <v>56</v>
      </c>
      <c r="C4" s="249"/>
      <c r="D4" s="251" t="s">
        <v>42</v>
      </c>
      <c r="E4" s="129"/>
    </row>
    <row r="5" spans="1:5" s="16" customFormat="1" ht="14.1" customHeight="1" x14ac:dyDescent="0.2">
      <c r="A5" s="250"/>
      <c r="B5" s="197" t="s">
        <v>25</v>
      </c>
      <c r="C5" s="197" t="s">
        <v>26</v>
      </c>
      <c r="D5" s="251"/>
      <c r="E5" s="128"/>
    </row>
    <row r="6" spans="1:5" ht="15" customHeight="1" x14ac:dyDescent="0.2">
      <c r="A6" s="198" t="s">
        <v>45</v>
      </c>
      <c r="B6" s="199">
        <v>15013058.289889995</v>
      </c>
      <c r="C6" s="199">
        <v>6845629.7540080091</v>
      </c>
      <c r="D6" s="199">
        <f>B6-C6</f>
        <v>8167428.5358819859</v>
      </c>
    </row>
    <row r="7" spans="1:5" ht="6" customHeight="1" x14ac:dyDescent="0.2">
      <c r="A7" s="126"/>
      <c r="B7" s="127"/>
      <c r="C7" s="127"/>
      <c r="D7" s="127"/>
    </row>
    <row r="8" spans="1:5" ht="12.95" customHeight="1" x14ac:dyDescent="0.2">
      <c r="A8" s="200" t="s">
        <v>143</v>
      </c>
      <c r="B8" s="201"/>
      <c r="C8" s="200"/>
      <c r="D8" s="201"/>
    </row>
    <row r="9" spans="1:5" ht="12" customHeight="1" x14ac:dyDescent="0.2">
      <c r="A9" s="17" t="s">
        <v>70</v>
      </c>
      <c r="B9" s="88">
        <v>5049874.6420200206</v>
      </c>
      <c r="C9" s="88">
        <v>920496.69956600224</v>
      </c>
      <c r="D9" s="89">
        <v>4129377.9424540186</v>
      </c>
    </row>
    <row r="10" spans="1:5" ht="12" customHeight="1" x14ac:dyDescent="0.2">
      <c r="A10" s="17" t="s">
        <v>220</v>
      </c>
      <c r="B10" s="88">
        <v>2240872.0366000053</v>
      </c>
      <c r="C10" s="88">
        <v>95694.141371999969</v>
      </c>
      <c r="D10" s="89">
        <v>2145177.8952280055</v>
      </c>
    </row>
    <row r="11" spans="1:5" ht="12" customHeight="1" x14ac:dyDescent="0.2">
      <c r="A11" s="17" t="s">
        <v>71</v>
      </c>
      <c r="B11" s="88">
        <v>933991.64192000125</v>
      </c>
      <c r="C11" s="88">
        <v>98146.883043999842</v>
      </c>
      <c r="D11" s="89">
        <v>835844.75887600146</v>
      </c>
    </row>
    <row r="12" spans="1:5" ht="12" customHeight="1" x14ac:dyDescent="0.2">
      <c r="A12" s="17" t="s">
        <v>72</v>
      </c>
      <c r="B12" s="88">
        <v>538730.28582999983</v>
      </c>
      <c r="C12" s="88">
        <v>35276.324690000009</v>
      </c>
      <c r="D12" s="89">
        <v>503453.9611399998</v>
      </c>
    </row>
    <row r="13" spans="1:5" ht="12" customHeight="1" x14ac:dyDescent="0.2">
      <c r="A13" s="17" t="s">
        <v>74</v>
      </c>
      <c r="B13" s="88">
        <v>477967.90920000005</v>
      </c>
      <c r="C13" s="88">
        <v>56514.077673000058</v>
      </c>
      <c r="D13" s="89">
        <v>421453.831527</v>
      </c>
    </row>
    <row r="14" spans="1:5" ht="12" customHeight="1" x14ac:dyDescent="0.2">
      <c r="A14" s="17" t="s">
        <v>78</v>
      </c>
      <c r="B14" s="88">
        <v>506069.89048999961</v>
      </c>
      <c r="C14" s="88">
        <v>174652.20762700058</v>
      </c>
      <c r="D14" s="89">
        <v>331417.68286299903</v>
      </c>
    </row>
    <row r="15" spans="1:5" ht="12" customHeight="1" x14ac:dyDescent="0.2">
      <c r="A15" s="17" t="s">
        <v>76</v>
      </c>
      <c r="B15" s="88">
        <v>364133.48966000031</v>
      </c>
      <c r="C15" s="88">
        <v>38818.695472000007</v>
      </c>
      <c r="D15" s="89">
        <v>325314.79418800032</v>
      </c>
    </row>
    <row r="16" spans="1:5" ht="12" customHeight="1" x14ac:dyDescent="0.2">
      <c r="A16" s="17" t="s">
        <v>73</v>
      </c>
      <c r="B16" s="88">
        <v>394939.05294999958</v>
      </c>
      <c r="C16" s="88">
        <v>109532.22009199989</v>
      </c>
      <c r="D16" s="89">
        <v>285406.83285799972</v>
      </c>
    </row>
    <row r="17" spans="1:5" ht="12" customHeight="1" x14ac:dyDescent="0.2">
      <c r="A17" s="17" t="s">
        <v>119</v>
      </c>
      <c r="B17" s="88">
        <v>384418.06497000065</v>
      </c>
      <c r="C17" s="88">
        <v>179500.57061899992</v>
      </c>
      <c r="D17" s="89">
        <v>204917.49435100073</v>
      </c>
    </row>
    <row r="18" spans="1:5" ht="12" customHeight="1" x14ac:dyDescent="0.2">
      <c r="A18" s="17" t="s">
        <v>181</v>
      </c>
      <c r="B18" s="88">
        <v>205200.61715000009</v>
      </c>
      <c r="C18" s="88">
        <v>1176.5799969999989</v>
      </c>
      <c r="D18" s="89">
        <v>204024.0371530001</v>
      </c>
    </row>
    <row r="19" spans="1:5" ht="4.5" customHeight="1" x14ac:dyDescent="0.2">
      <c r="A19" s="44"/>
      <c r="B19" s="90"/>
      <c r="C19" s="90"/>
      <c r="D19" s="90"/>
    </row>
    <row r="20" spans="1:5" ht="12.95" customHeight="1" x14ac:dyDescent="0.2">
      <c r="A20" s="200" t="s">
        <v>144</v>
      </c>
      <c r="B20" s="201"/>
      <c r="C20" s="200"/>
      <c r="D20" s="201"/>
    </row>
    <row r="21" spans="1:5" ht="12" customHeight="1" x14ac:dyDescent="0.2">
      <c r="A21" s="17" t="s">
        <v>87</v>
      </c>
      <c r="B21" s="88">
        <v>107872.30227000001</v>
      </c>
      <c r="C21" s="88">
        <v>1879855.0615969982</v>
      </c>
      <c r="D21" s="89">
        <v>-1771982.7593269981</v>
      </c>
    </row>
    <row r="22" spans="1:5" ht="12" customHeight="1" x14ac:dyDescent="0.2">
      <c r="A22" s="17" t="s">
        <v>86</v>
      </c>
      <c r="B22" s="88">
        <v>55616.673380000029</v>
      </c>
      <c r="C22" s="88">
        <v>664884.77077800105</v>
      </c>
      <c r="D22" s="89">
        <v>-609268.097398001</v>
      </c>
    </row>
    <row r="23" spans="1:5" ht="12" customHeight="1" x14ac:dyDescent="0.2">
      <c r="A23" s="17" t="s">
        <v>84</v>
      </c>
      <c r="B23" s="88">
        <v>168706.00940000016</v>
      </c>
      <c r="C23" s="88">
        <v>469765.88551200065</v>
      </c>
      <c r="D23" s="89">
        <v>-301059.87611200049</v>
      </c>
    </row>
    <row r="24" spans="1:5" ht="12" customHeight="1" x14ac:dyDescent="0.2">
      <c r="A24" s="17" t="s">
        <v>85</v>
      </c>
      <c r="B24" s="88">
        <v>466930.29839000059</v>
      </c>
      <c r="C24" s="88">
        <v>585358.78209999937</v>
      </c>
      <c r="D24" s="89">
        <v>-118428.48370999878</v>
      </c>
    </row>
    <row r="25" spans="1:5" ht="12" customHeight="1" x14ac:dyDescent="0.2">
      <c r="A25" s="17" t="s">
        <v>138</v>
      </c>
      <c r="B25" s="88">
        <v>24493.20331999999</v>
      </c>
      <c r="C25" s="88">
        <v>89120.896390999842</v>
      </c>
      <c r="D25" s="89">
        <v>-64627.693070999856</v>
      </c>
    </row>
    <row r="26" spans="1:5" ht="12" customHeight="1" x14ac:dyDescent="0.2">
      <c r="A26" s="17" t="s">
        <v>265</v>
      </c>
      <c r="B26" s="88">
        <v>747.57925</v>
      </c>
      <c r="C26" s="88">
        <v>11110.276637000001</v>
      </c>
      <c r="D26" s="89">
        <v>-10362.697387</v>
      </c>
    </row>
    <row r="27" spans="1:5" ht="12" customHeight="1" x14ac:dyDescent="0.2">
      <c r="A27" s="17" t="s">
        <v>318</v>
      </c>
      <c r="B27" s="88">
        <v>212.55214000000001</v>
      </c>
      <c r="C27" s="88">
        <v>6207.2571439999983</v>
      </c>
      <c r="D27" s="89">
        <v>-5994.7050039999986</v>
      </c>
    </row>
    <row r="28" spans="1:5" ht="12" customHeight="1" x14ac:dyDescent="0.2">
      <c r="A28" s="17" t="s">
        <v>311</v>
      </c>
      <c r="B28" s="88">
        <v>207.42919000000001</v>
      </c>
      <c r="C28" s="88">
        <v>1720.843087</v>
      </c>
      <c r="D28" s="89">
        <v>-1513.4138969999999</v>
      </c>
    </row>
    <row r="29" spans="1:5" ht="12" customHeight="1" x14ac:dyDescent="0.2">
      <c r="A29" s="17" t="s">
        <v>328</v>
      </c>
      <c r="B29" s="88">
        <v>1507.8242399999997</v>
      </c>
      <c r="C29" s="88">
        <v>2314.1334229999998</v>
      </c>
      <c r="D29" s="89">
        <v>-806.30918300000008</v>
      </c>
    </row>
    <row r="30" spans="1:5" ht="12" customHeight="1" x14ac:dyDescent="0.2">
      <c r="A30" s="17" t="s">
        <v>324</v>
      </c>
      <c r="B30" s="55">
        <v>63.384440000000005</v>
      </c>
      <c r="C30" s="88">
        <v>799.18276500000002</v>
      </c>
      <c r="D30" s="89">
        <v>-735.79832499999998</v>
      </c>
    </row>
    <row r="31" spans="1:5" ht="3" customHeight="1" x14ac:dyDescent="0.2">
      <c r="A31" s="18"/>
      <c r="B31" s="50"/>
      <c r="C31" s="50"/>
      <c r="D31" s="73"/>
    </row>
    <row r="32" spans="1:5" ht="8.1" customHeight="1" x14ac:dyDescent="0.2">
      <c r="A32" s="8" t="s">
        <v>44</v>
      </c>
      <c r="B32" s="19"/>
      <c r="C32" s="19"/>
      <c r="D32" s="20"/>
      <c r="E32" s="130"/>
    </row>
    <row r="33" spans="1:5" ht="7.5" customHeight="1" x14ac:dyDescent="0.2">
      <c r="A33" s="11" t="s">
        <v>20</v>
      </c>
      <c r="B33" s="19"/>
      <c r="C33" s="19"/>
      <c r="D33" s="20"/>
      <c r="E33" s="130"/>
    </row>
    <row r="34" spans="1:5" ht="7.5" customHeight="1" x14ac:dyDescent="0.2">
      <c r="A34" s="223" t="s">
        <v>322</v>
      </c>
      <c r="B34" s="11"/>
      <c r="C34" s="11"/>
      <c r="D34" s="11"/>
      <c r="E34" s="11"/>
    </row>
    <row r="35" spans="1:5" ht="7.5" customHeight="1" x14ac:dyDescent="0.15">
      <c r="A35" s="224" t="s">
        <v>323</v>
      </c>
      <c r="B35" s="22"/>
      <c r="C35" s="22"/>
    </row>
    <row r="36" spans="1:5" x14ac:dyDescent="0.2">
      <c r="B36" s="22"/>
      <c r="C36" s="22"/>
    </row>
    <row r="37" spans="1:5" x14ac:dyDescent="0.2">
      <c r="B37" s="22"/>
      <c r="C37" s="22"/>
    </row>
    <row r="38" spans="1:5" x14ac:dyDescent="0.2">
      <c r="B38" s="22"/>
      <c r="C38" s="22"/>
    </row>
    <row r="39" spans="1:5" x14ac:dyDescent="0.2">
      <c r="B39" s="22"/>
      <c r="C39" s="22"/>
    </row>
    <row r="40" spans="1:5" x14ac:dyDescent="0.2">
      <c r="B40" s="22"/>
      <c r="C40" s="22"/>
    </row>
  </sheetData>
  <mergeCells count="3">
    <mergeCell ref="B4:C4"/>
    <mergeCell ref="A4:A5"/>
    <mergeCell ref="D4:D5"/>
  </mergeCells>
  <phoneticPr fontId="3" type="noConversion"/>
  <printOptions horizontalCentered="1" verticalCentered="1"/>
  <pageMargins left="0.35433070866141736" right="0.35433070866141736" top="0.39370078740157483" bottom="0.39370078740157483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 codeName="Hoja5">
    <tabColor rgb="FFD9EFFF"/>
  </sheetPr>
  <dimension ref="A1:H922"/>
  <sheetViews>
    <sheetView showGridLines="0" zoomScale="150" zoomScaleNormal="150" zoomScalePageLayoutView="150" workbookViewId="0">
      <selection activeCell="A60" sqref="A60"/>
    </sheetView>
  </sheetViews>
  <sheetFormatPr baseColWidth="10" defaultColWidth="11.42578125" defaultRowHeight="13.5" x14ac:dyDescent="0.2"/>
  <cols>
    <col min="1" max="1" width="7.85546875" style="15" customWidth="1"/>
    <col min="2" max="2" width="43.85546875" style="15" customWidth="1"/>
    <col min="3" max="6" width="8.140625" style="15" customWidth="1"/>
    <col min="7" max="7" width="8.42578125" style="15" customWidth="1"/>
    <col min="8" max="8" width="6.7109375" style="15" customWidth="1"/>
    <col min="9" max="9" width="5" style="15" customWidth="1"/>
    <col min="10" max="11" width="10.7109375" style="15" customWidth="1"/>
    <col min="12" max="12" width="18.42578125" style="15" customWidth="1"/>
    <col min="13" max="103" width="10.7109375" style="15" customWidth="1"/>
    <col min="104" max="16384" width="11.42578125" style="15"/>
  </cols>
  <sheetData>
    <row r="1" spans="1:8" ht="15" customHeight="1" x14ac:dyDescent="0.2">
      <c r="A1" s="133" t="s">
        <v>267</v>
      </c>
      <c r="B1" s="133"/>
      <c r="C1" s="133"/>
      <c r="D1" s="133"/>
      <c r="E1" s="133"/>
      <c r="F1" s="133"/>
      <c r="G1" s="133"/>
      <c r="H1" s="133"/>
    </row>
    <row r="2" spans="1:8" x14ac:dyDescent="0.2">
      <c r="A2" s="256" t="s">
        <v>331</v>
      </c>
      <c r="B2" s="256"/>
      <c r="C2" s="256"/>
      <c r="D2" s="256"/>
      <c r="E2" s="256"/>
      <c r="F2" s="256"/>
      <c r="G2" s="256"/>
      <c r="H2" s="256"/>
    </row>
    <row r="3" spans="1:8" ht="3" customHeight="1" x14ac:dyDescent="0.2">
      <c r="A3" s="134"/>
      <c r="B3" s="47"/>
      <c r="C3" s="47"/>
      <c r="D3" s="47"/>
      <c r="E3" s="47"/>
      <c r="F3" s="47"/>
      <c r="G3" s="47"/>
      <c r="H3" s="47"/>
    </row>
    <row r="4" spans="1:8" ht="14.1" customHeight="1" x14ac:dyDescent="0.2">
      <c r="A4" s="250" t="s">
        <v>17</v>
      </c>
      <c r="B4" s="250" t="s">
        <v>4</v>
      </c>
      <c r="C4" s="253" t="s">
        <v>14</v>
      </c>
      <c r="D4" s="254"/>
      <c r="E4" s="255"/>
      <c r="F4" s="253" t="s">
        <v>56</v>
      </c>
      <c r="G4" s="254"/>
      <c r="H4" s="255"/>
    </row>
    <row r="5" spans="1:8" ht="21.75" customHeight="1" x14ac:dyDescent="0.2">
      <c r="A5" s="250"/>
      <c r="B5" s="250"/>
      <c r="C5" s="185">
        <v>2024</v>
      </c>
      <c r="D5" s="186" t="s">
        <v>280</v>
      </c>
      <c r="E5" s="196" t="s">
        <v>291</v>
      </c>
      <c r="F5" s="185">
        <v>2024</v>
      </c>
      <c r="G5" s="186" t="s">
        <v>280</v>
      </c>
      <c r="H5" s="196" t="s">
        <v>291</v>
      </c>
    </row>
    <row r="6" spans="1:8" ht="17.100000000000001" customHeight="1" x14ac:dyDescent="0.2">
      <c r="A6" s="252" t="s">
        <v>6</v>
      </c>
      <c r="B6" s="252"/>
      <c r="C6" s="189"/>
      <c r="D6" s="189"/>
      <c r="E6" s="189"/>
      <c r="F6" s="189">
        <f>F8+F15</f>
        <v>12797548.239840001</v>
      </c>
      <c r="G6" s="189">
        <f>G8+G15</f>
        <v>15013058.289889988</v>
      </c>
      <c r="H6" s="190">
        <f>(G6/F6-1)</f>
        <v>0.17311988269385004</v>
      </c>
    </row>
    <row r="7" spans="1:8" ht="3" customHeight="1" x14ac:dyDescent="0.2">
      <c r="A7" s="41"/>
      <c r="B7" s="41"/>
      <c r="C7" s="51"/>
      <c r="D7" s="51"/>
      <c r="E7" s="51"/>
      <c r="F7" s="51"/>
      <c r="G7" s="51"/>
      <c r="H7" s="52"/>
    </row>
    <row r="8" spans="1:8" ht="14.1" customHeight="1" x14ac:dyDescent="0.2">
      <c r="A8" s="191" t="s">
        <v>7</v>
      </c>
      <c r="B8" s="192"/>
      <c r="C8" s="195"/>
      <c r="D8" s="193"/>
      <c r="E8" s="193"/>
      <c r="F8" s="193">
        <f>SUM(F9:F14)</f>
        <v>1230088.9992999996</v>
      </c>
      <c r="G8" s="193">
        <f>SUM(G9:G14)</f>
        <v>1911775.0022399973</v>
      </c>
      <c r="H8" s="194">
        <f>(G8/F8-1)</f>
        <v>0.5541761639425451</v>
      </c>
    </row>
    <row r="9" spans="1:8" ht="11.1" customHeight="1" x14ac:dyDescent="0.2">
      <c r="A9" s="29" t="s">
        <v>9</v>
      </c>
      <c r="B9" s="13" t="s">
        <v>289</v>
      </c>
      <c r="C9" s="137">
        <v>243939.78676200373</v>
      </c>
      <c r="D9" s="137">
        <v>242082.44498500458</v>
      </c>
      <c r="E9" s="165">
        <f>IFERROR(((D9/C9-1)),"")</f>
        <v>-7.6139353963248224E-3</v>
      </c>
      <c r="F9" s="137">
        <v>1100871.6463299997</v>
      </c>
      <c r="G9" s="137">
        <v>1796604.5276799975</v>
      </c>
      <c r="H9" s="165">
        <f>IFERROR(((G9/F9-1)),"")</f>
        <v>0.63198365010978175</v>
      </c>
    </row>
    <row r="10" spans="1:8" ht="11.1" customHeight="1" x14ac:dyDescent="0.2">
      <c r="A10" s="29" t="s">
        <v>66</v>
      </c>
      <c r="B10" s="13" t="s">
        <v>231</v>
      </c>
      <c r="C10" s="137">
        <v>44900.891315999994</v>
      </c>
      <c r="D10" s="137">
        <v>58924.275363000008</v>
      </c>
      <c r="E10" s="165">
        <f t="shared" ref="E10:E13" si="0">IFERROR(((D10/C10-1)),"")</f>
        <v>0.31231861185799925</v>
      </c>
      <c r="F10" s="137">
        <v>33999.722320000001</v>
      </c>
      <c r="G10" s="137">
        <v>38705.748419999989</v>
      </c>
      <c r="H10" s="165">
        <f t="shared" ref="H10:H14" si="1">IFERROR(((G10/F10-1)),"")</f>
        <v>0.13841366278546685</v>
      </c>
    </row>
    <row r="11" spans="1:8" ht="11.1" customHeight="1" x14ac:dyDescent="0.2">
      <c r="A11" s="29" t="s">
        <v>65</v>
      </c>
      <c r="B11" s="13" t="s">
        <v>333</v>
      </c>
      <c r="C11" s="137">
        <v>69919.41290299996</v>
      </c>
      <c r="D11" s="137">
        <v>41721.82783799999</v>
      </c>
      <c r="E11" s="165">
        <f t="shared" si="0"/>
        <v>-0.40328692553695811</v>
      </c>
      <c r="F11" s="137">
        <v>51717.591539999987</v>
      </c>
      <c r="G11" s="137">
        <v>29136.256229999984</v>
      </c>
      <c r="H11" s="165">
        <f t="shared" si="1"/>
        <v>-0.43662774382165304</v>
      </c>
    </row>
    <row r="12" spans="1:8" ht="11.1" customHeight="1" x14ac:dyDescent="0.2">
      <c r="A12" s="29" t="s">
        <v>176</v>
      </c>
      <c r="B12" s="13" t="s">
        <v>235</v>
      </c>
      <c r="C12" s="137">
        <v>40718.480000000003</v>
      </c>
      <c r="D12" s="137">
        <v>54348.434999999983</v>
      </c>
      <c r="E12" s="165">
        <f>IFERROR(((D12/C12-1)),"")</f>
        <v>0.33473634084572845</v>
      </c>
      <c r="F12" s="137">
        <v>6380.0600500000019</v>
      </c>
      <c r="G12" s="137">
        <v>8840.9742799999985</v>
      </c>
      <c r="H12" s="165">
        <f t="shared" si="1"/>
        <v>0.3857196030623562</v>
      </c>
    </row>
    <row r="13" spans="1:8" ht="11.1" customHeight="1" x14ac:dyDescent="0.2">
      <c r="A13" s="29" t="s">
        <v>202</v>
      </c>
      <c r="B13" s="13" t="s">
        <v>334</v>
      </c>
      <c r="C13" s="137">
        <v>1322.9269499999998</v>
      </c>
      <c r="D13" s="137">
        <v>881.90199999999993</v>
      </c>
      <c r="E13" s="165">
        <f t="shared" si="0"/>
        <v>-0.33337059918538958</v>
      </c>
      <c r="F13" s="137">
        <v>8398.60376</v>
      </c>
      <c r="G13" s="137">
        <v>7643.38</v>
      </c>
      <c r="H13" s="165">
        <f t="shared" si="1"/>
        <v>-8.9922537314702344E-2</v>
      </c>
    </row>
    <row r="14" spans="1:8" ht="10.5" customHeight="1" x14ac:dyDescent="0.2">
      <c r="A14" s="29"/>
      <c r="B14" s="16" t="s">
        <v>278</v>
      </c>
      <c r="C14" s="137"/>
      <c r="D14" s="137"/>
      <c r="E14" s="135"/>
      <c r="F14" s="137">
        <v>28721.375299999996</v>
      </c>
      <c r="G14" s="137">
        <v>30844.11563</v>
      </c>
      <c r="H14" s="165">
        <f t="shared" si="1"/>
        <v>7.3908032182567585E-2</v>
      </c>
    </row>
    <row r="15" spans="1:8" ht="15" customHeight="1" x14ac:dyDescent="0.2">
      <c r="A15" s="191" t="s">
        <v>53</v>
      </c>
      <c r="B15" s="192"/>
      <c r="C15" s="195"/>
      <c r="D15" s="193"/>
      <c r="E15" s="193"/>
      <c r="F15" s="193">
        <f>SUM(F16:F56)</f>
        <v>11567459.240540002</v>
      </c>
      <c r="G15" s="193">
        <f>SUM(G16:G56)</f>
        <v>13101283.287649991</v>
      </c>
      <c r="H15" s="194">
        <f>(G15/F15-1)</f>
        <v>0.13259818039682036</v>
      </c>
    </row>
    <row r="16" spans="1:8" ht="10.5" customHeight="1" x14ac:dyDescent="0.2">
      <c r="A16" s="29" t="s">
        <v>68</v>
      </c>
      <c r="B16" s="13" t="s">
        <v>299</v>
      </c>
      <c r="C16" s="138">
        <v>325845.91283399943</v>
      </c>
      <c r="D16" s="138">
        <v>373513.64145499887</v>
      </c>
      <c r="E16" s="165">
        <f>IFERROR(((D16/C16-1)),"")</f>
        <v>0.14628917148727139</v>
      </c>
      <c r="F16" s="138">
        <v>2269728.6220699977</v>
      </c>
      <c r="G16" s="138">
        <v>2456863.4178999946</v>
      </c>
      <c r="H16" s="165">
        <f>IFERROR(((G16/F16-1)),"")</f>
        <v>8.2448092697235964E-2</v>
      </c>
    </row>
    <row r="17" spans="1:8" ht="10.5" customHeight="1" x14ac:dyDescent="0.2">
      <c r="A17" s="16" t="s">
        <v>10</v>
      </c>
      <c r="B17" s="13" t="s">
        <v>204</v>
      </c>
      <c r="C17" s="138">
        <v>558063.26849799557</v>
      </c>
      <c r="D17" s="138">
        <v>717753.97730499599</v>
      </c>
      <c r="E17" s="165">
        <f t="shared" ref="E17:E55" si="2">IFERROR(((D17/C17-1)),"")</f>
        <v>0.28615162083109569</v>
      </c>
      <c r="F17" s="138">
        <v>1705215.599430002</v>
      </c>
      <c r="G17" s="138">
        <v>1960468.0107199997</v>
      </c>
      <c r="H17" s="165">
        <f t="shared" ref="H17:H56" si="3">IFERROR(((G17/F17-1)),"")</f>
        <v>0.14968923071975193</v>
      </c>
    </row>
    <row r="18" spans="1:8" ht="10.5" customHeight="1" x14ac:dyDescent="0.2">
      <c r="A18" s="16" t="s">
        <v>63</v>
      </c>
      <c r="B18" s="13" t="s">
        <v>228</v>
      </c>
      <c r="C18" s="138">
        <v>570456.56329800305</v>
      </c>
      <c r="D18" s="138">
        <v>770873.12949200277</v>
      </c>
      <c r="E18" s="165">
        <f t="shared" si="2"/>
        <v>0.35132660238901181</v>
      </c>
      <c r="F18" s="138">
        <v>1247959.2437400001</v>
      </c>
      <c r="G18" s="138">
        <v>1362602.8347699959</v>
      </c>
      <c r="H18" s="165">
        <f t="shared" si="3"/>
        <v>9.1864851841171768E-2</v>
      </c>
    </row>
    <row r="19" spans="1:8" ht="10.5" customHeight="1" x14ac:dyDescent="0.2">
      <c r="A19" s="16" t="s">
        <v>69</v>
      </c>
      <c r="B19" s="13" t="s">
        <v>282</v>
      </c>
      <c r="C19" s="138">
        <v>96577.719007000123</v>
      </c>
      <c r="D19" s="138">
        <v>112399.60588799998</v>
      </c>
      <c r="E19" s="165">
        <f>IFERROR(((D19/C19-1)),"")</f>
        <v>0.16382543555261497</v>
      </c>
      <c r="F19" s="138">
        <v>739955.95278999989</v>
      </c>
      <c r="G19" s="138">
        <v>912924.51922999939</v>
      </c>
      <c r="H19" s="165">
        <f t="shared" si="3"/>
        <v>0.23375521987197012</v>
      </c>
    </row>
    <row r="20" spans="1:8" ht="10.5" customHeight="1" x14ac:dyDescent="0.2">
      <c r="A20" s="16" t="s">
        <v>12</v>
      </c>
      <c r="B20" s="13" t="s">
        <v>255</v>
      </c>
      <c r="C20" s="138">
        <v>96731.259227000119</v>
      </c>
      <c r="D20" s="138">
        <v>106435.9806389998</v>
      </c>
      <c r="E20" s="165">
        <f t="shared" si="2"/>
        <v>0.10032663163440803</v>
      </c>
      <c r="F20" s="138">
        <v>406707.59031000012</v>
      </c>
      <c r="G20" s="138">
        <v>408867.06763999996</v>
      </c>
      <c r="H20" s="165">
        <f t="shared" si="3"/>
        <v>5.3096558349301493E-3</v>
      </c>
    </row>
    <row r="21" spans="1:8" ht="10.5" customHeight="1" x14ac:dyDescent="0.2">
      <c r="A21" s="16" t="s">
        <v>11</v>
      </c>
      <c r="B21" s="13" t="s">
        <v>205</v>
      </c>
      <c r="C21" s="138">
        <v>177903.40376500072</v>
      </c>
      <c r="D21" s="138">
        <v>252236.68965300173</v>
      </c>
      <c r="E21" s="165">
        <f t="shared" si="2"/>
        <v>0.41782947551802119</v>
      </c>
      <c r="F21" s="138">
        <v>316986.25313999975</v>
      </c>
      <c r="G21" s="138">
        <v>339447.4110000002</v>
      </c>
      <c r="H21" s="165">
        <f t="shared" si="3"/>
        <v>7.0858460382760668E-2</v>
      </c>
    </row>
    <row r="22" spans="1:8" ht="10.5" customHeight="1" x14ac:dyDescent="0.2">
      <c r="A22" s="16" t="s">
        <v>67</v>
      </c>
      <c r="B22" s="13" t="s">
        <v>314</v>
      </c>
      <c r="C22" s="138">
        <v>195032.03069000004</v>
      </c>
      <c r="D22" s="138">
        <v>209645.09447700038</v>
      </c>
      <c r="E22" s="165">
        <f t="shared" si="2"/>
        <v>7.4926481231319064E-2</v>
      </c>
      <c r="F22" s="138">
        <v>254928.74992000032</v>
      </c>
      <c r="G22" s="138">
        <v>250347.1616400005</v>
      </c>
      <c r="H22" s="165">
        <f t="shared" si="3"/>
        <v>-1.7972034466248177E-2</v>
      </c>
    </row>
    <row r="23" spans="1:8" ht="10.5" customHeight="1" x14ac:dyDescent="0.2">
      <c r="A23" s="16" t="s">
        <v>35</v>
      </c>
      <c r="B23" s="13" t="s">
        <v>321</v>
      </c>
      <c r="C23" s="138">
        <v>209856.27134800001</v>
      </c>
      <c r="D23" s="138">
        <v>221857.20318900008</v>
      </c>
      <c r="E23" s="165">
        <f t="shared" si="2"/>
        <v>5.7186434143296161E-2</v>
      </c>
      <c r="F23" s="138">
        <v>224813.66739999995</v>
      </c>
      <c r="G23" s="138">
        <v>219421.39405999996</v>
      </c>
      <c r="H23" s="165">
        <f t="shared" si="3"/>
        <v>-2.3985522776983959E-2</v>
      </c>
    </row>
    <row r="24" spans="1:8" ht="10.5" customHeight="1" x14ac:dyDescent="0.2">
      <c r="A24" s="16" t="s">
        <v>91</v>
      </c>
      <c r="B24" s="13" t="s">
        <v>320</v>
      </c>
      <c r="C24" s="138">
        <v>42903.91194899995</v>
      </c>
      <c r="D24" s="138">
        <v>71132.22202500001</v>
      </c>
      <c r="E24" s="165">
        <f t="shared" si="2"/>
        <v>0.6579425696555401</v>
      </c>
      <c r="F24" s="138">
        <v>116010.03113999992</v>
      </c>
      <c r="G24" s="138">
        <v>197275.96070999993</v>
      </c>
      <c r="H24" s="165">
        <f t="shared" si="3"/>
        <v>0.70050778171009176</v>
      </c>
    </row>
    <row r="25" spans="1:8" ht="10.5" customHeight="1" x14ac:dyDescent="0.2">
      <c r="A25" s="16" t="s">
        <v>100</v>
      </c>
      <c r="B25" s="13" t="s">
        <v>315</v>
      </c>
      <c r="C25" s="138">
        <v>6477.4480429999994</v>
      </c>
      <c r="D25" s="138">
        <v>10186.452140999994</v>
      </c>
      <c r="E25" s="165">
        <f t="shared" si="2"/>
        <v>0.57260267830449285</v>
      </c>
      <c r="F25" s="138">
        <v>85055.008020000008</v>
      </c>
      <c r="G25" s="138">
        <v>166977.51058000003</v>
      </c>
      <c r="H25" s="165">
        <f t="shared" si="3"/>
        <v>0.96317082870342685</v>
      </c>
    </row>
    <row r="26" spans="1:8" ht="10.5" customHeight="1" x14ac:dyDescent="0.2">
      <c r="A26" s="16" t="s">
        <v>61</v>
      </c>
      <c r="B26" s="13" t="s">
        <v>229</v>
      </c>
      <c r="C26" s="138">
        <v>36515.415425000043</v>
      </c>
      <c r="D26" s="138">
        <v>84355.480062000046</v>
      </c>
      <c r="E26" s="165">
        <f t="shared" si="2"/>
        <v>1.3101333801133923</v>
      </c>
      <c r="F26" s="138">
        <v>84978.32623999998</v>
      </c>
      <c r="G26" s="138">
        <v>158430.21092999965</v>
      </c>
      <c r="H26" s="165">
        <f t="shared" si="3"/>
        <v>0.86436021912873695</v>
      </c>
    </row>
    <row r="27" spans="1:8" ht="10.5" customHeight="1" x14ac:dyDescent="0.2">
      <c r="A27" s="16" t="s">
        <v>106</v>
      </c>
      <c r="B27" s="13" t="s">
        <v>284</v>
      </c>
      <c r="C27" s="138">
        <v>670.46605899999986</v>
      </c>
      <c r="D27" s="138">
        <v>865.03219300000058</v>
      </c>
      <c r="E27" s="165">
        <f t="shared" si="2"/>
        <v>0.29019535200662672</v>
      </c>
      <c r="F27" s="138">
        <v>81095.13668000004</v>
      </c>
      <c r="G27" s="138">
        <v>157403.91932000004</v>
      </c>
      <c r="H27" s="165">
        <f t="shared" si="3"/>
        <v>0.94097853168572976</v>
      </c>
    </row>
    <row r="28" spans="1:8" ht="10.5" customHeight="1" x14ac:dyDescent="0.2">
      <c r="A28" s="16" t="s">
        <v>64</v>
      </c>
      <c r="B28" s="13" t="s">
        <v>283</v>
      </c>
      <c r="C28" s="138">
        <v>53888.289476999933</v>
      </c>
      <c r="D28" s="138">
        <v>54674.968890999982</v>
      </c>
      <c r="E28" s="165">
        <f t="shared" si="2"/>
        <v>1.4598337071652923E-2</v>
      </c>
      <c r="F28" s="138">
        <v>133448.90431000013</v>
      </c>
      <c r="G28" s="138">
        <v>151190.59912000014</v>
      </c>
      <c r="H28" s="165">
        <f t="shared" si="3"/>
        <v>0.13294747455390321</v>
      </c>
    </row>
    <row r="29" spans="1:8" ht="10.5" customHeight="1" x14ac:dyDescent="0.2">
      <c r="A29" s="16" t="s">
        <v>92</v>
      </c>
      <c r="B29" s="13" t="s">
        <v>335</v>
      </c>
      <c r="C29" s="138">
        <v>43444.556540000005</v>
      </c>
      <c r="D29" s="138">
        <v>45967.443504000003</v>
      </c>
      <c r="E29" s="165">
        <f t="shared" si="2"/>
        <v>5.8071417110153734E-2</v>
      </c>
      <c r="F29" s="138">
        <v>119867.90586000003</v>
      </c>
      <c r="G29" s="138">
        <v>125459.91025999999</v>
      </c>
      <c r="H29" s="165">
        <f t="shared" si="3"/>
        <v>4.6651389793454401E-2</v>
      </c>
    </row>
    <row r="30" spans="1:8" ht="10.5" customHeight="1" x14ac:dyDescent="0.2">
      <c r="A30" s="16" t="s">
        <v>101</v>
      </c>
      <c r="B30" s="13" t="s">
        <v>207</v>
      </c>
      <c r="C30" s="138">
        <v>308367.75182099995</v>
      </c>
      <c r="D30" s="138">
        <v>322663.69488299947</v>
      </c>
      <c r="E30" s="165">
        <f t="shared" si="2"/>
        <v>4.6360045684342488E-2</v>
      </c>
      <c r="F30" s="138">
        <v>127228.01154000006</v>
      </c>
      <c r="G30" s="138">
        <v>118619.91870000007</v>
      </c>
      <c r="H30" s="165">
        <f t="shared" si="3"/>
        <v>-6.7658786267312254E-2</v>
      </c>
    </row>
    <row r="31" spans="1:8" ht="10.5" customHeight="1" x14ac:dyDescent="0.2">
      <c r="A31" s="16" t="s">
        <v>13</v>
      </c>
      <c r="B31" s="13" t="s">
        <v>336</v>
      </c>
      <c r="C31" s="138">
        <v>150760.41835999969</v>
      </c>
      <c r="D31" s="138">
        <v>148341.4372879999</v>
      </c>
      <c r="E31" s="165">
        <f t="shared" si="2"/>
        <v>-1.6045200048619646E-2</v>
      </c>
      <c r="F31" s="138">
        <v>115059.92664999995</v>
      </c>
      <c r="G31" s="138">
        <v>114498.10807000016</v>
      </c>
      <c r="H31" s="165">
        <f t="shared" si="3"/>
        <v>-4.8828345050904165E-3</v>
      </c>
    </row>
    <row r="32" spans="1:8" ht="10.5" customHeight="1" x14ac:dyDescent="0.2">
      <c r="A32" s="16" t="s">
        <v>88</v>
      </c>
      <c r="B32" s="13" t="s">
        <v>316</v>
      </c>
      <c r="C32" s="138">
        <v>29815.68668800002</v>
      </c>
      <c r="D32" s="138">
        <v>40693.608115999959</v>
      </c>
      <c r="E32" s="165">
        <f t="shared" si="2"/>
        <v>0.36483886961349099</v>
      </c>
      <c r="F32" s="138">
        <v>83888.648800000054</v>
      </c>
      <c r="G32" s="138">
        <v>113923.61398000014</v>
      </c>
      <c r="H32" s="165">
        <f t="shared" si="3"/>
        <v>0.35803372219770524</v>
      </c>
    </row>
    <row r="33" spans="1:8" ht="10.5" customHeight="1" x14ac:dyDescent="0.2">
      <c r="A33" s="16" t="s">
        <v>98</v>
      </c>
      <c r="B33" s="13" t="s">
        <v>337</v>
      </c>
      <c r="C33" s="138">
        <v>51102.312499999869</v>
      </c>
      <c r="D33" s="138">
        <v>48928.326495999994</v>
      </c>
      <c r="E33" s="165">
        <f t="shared" si="2"/>
        <v>-4.254183221160257E-2</v>
      </c>
      <c r="F33" s="138">
        <v>109652.25558999991</v>
      </c>
      <c r="G33" s="138">
        <v>110934.6382900001</v>
      </c>
      <c r="H33" s="165">
        <f t="shared" si="3"/>
        <v>1.1694996086493159E-2</v>
      </c>
    </row>
    <row r="34" spans="1:8" ht="10.5" customHeight="1" x14ac:dyDescent="0.2">
      <c r="A34" s="16" t="s">
        <v>93</v>
      </c>
      <c r="B34" s="13" t="s">
        <v>290</v>
      </c>
      <c r="C34" s="138">
        <v>111107.111</v>
      </c>
      <c r="D34" s="138">
        <v>122479.33</v>
      </c>
      <c r="E34" s="165">
        <f t="shared" si="2"/>
        <v>0.10235365583396372</v>
      </c>
      <c r="F34" s="138">
        <v>89566.16164000002</v>
      </c>
      <c r="G34" s="138">
        <v>109110.18959999997</v>
      </c>
      <c r="H34" s="165">
        <f t="shared" si="3"/>
        <v>0.21820772043972059</v>
      </c>
    </row>
    <row r="35" spans="1:8" ht="10.5" customHeight="1" x14ac:dyDescent="0.2">
      <c r="A35" s="16" t="s">
        <v>111</v>
      </c>
      <c r="B35" s="13" t="s">
        <v>338</v>
      </c>
      <c r="C35" s="138">
        <v>11961.387312000001</v>
      </c>
      <c r="D35" s="138">
        <v>13189.670336000007</v>
      </c>
      <c r="E35" s="165">
        <f t="shared" si="2"/>
        <v>0.1026873381792226</v>
      </c>
      <c r="F35" s="138">
        <v>63449.071039999981</v>
      </c>
      <c r="G35" s="138">
        <v>105431.12929999996</v>
      </c>
      <c r="H35" s="165">
        <f t="shared" si="3"/>
        <v>0.66166545186348547</v>
      </c>
    </row>
    <row r="36" spans="1:8" ht="10.5" customHeight="1" x14ac:dyDescent="0.2">
      <c r="A36" s="16" t="s">
        <v>90</v>
      </c>
      <c r="B36" s="13" t="s">
        <v>230</v>
      </c>
      <c r="C36" s="138">
        <v>34399.572022000015</v>
      </c>
      <c r="D36" s="138">
        <v>36177.597231999942</v>
      </c>
      <c r="E36" s="165">
        <f t="shared" si="2"/>
        <v>5.1687422415104489E-2</v>
      </c>
      <c r="F36" s="138">
        <v>130125.97168999995</v>
      </c>
      <c r="G36" s="138">
        <v>104648.51573000003</v>
      </c>
      <c r="H36" s="165">
        <f t="shared" si="3"/>
        <v>-0.19579070672144561</v>
      </c>
    </row>
    <row r="37" spans="1:8" ht="10.5" customHeight="1" x14ac:dyDescent="0.2">
      <c r="A37" s="16" t="s">
        <v>103</v>
      </c>
      <c r="B37" s="13" t="s">
        <v>209</v>
      </c>
      <c r="C37" s="138">
        <v>78169.998999999996</v>
      </c>
      <c r="D37" s="138">
        <v>92086.425000000032</v>
      </c>
      <c r="E37" s="165">
        <f t="shared" si="2"/>
        <v>0.17802771111715177</v>
      </c>
      <c r="F37" s="138">
        <v>76442.63618000003</v>
      </c>
      <c r="G37" s="138">
        <v>97859.657329999973</v>
      </c>
      <c r="H37" s="165">
        <f t="shared" si="3"/>
        <v>0.2801711482001894</v>
      </c>
    </row>
    <row r="38" spans="1:8" ht="10.5" customHeight="1" x14ac:dyDescent="0.2">
      <c r="A38" s="16" t="s">
        <v>96</v>
      </c>
      <c r="B38" s="13" t="s">
        <v>339</v>
      </c>
      <c r="C38" s="138">
        <v>31418.287801000002</v>
      </c>
      <c r="D38" s="138">
        <v>34987.057455000009</v>
      </c>
      <c r="E38" s="165">
        <f t="shared" si="2"/>
        <v>0.11358892873488857</v>
      </c>
      <c r="F38" s="138">
        <v>82894.674649999957</v>
      </c>
      <c r="G38" s="138">
        <v>91659.163299999986</v>
      </c>
      <c r="H38" s="165">
        <f t="shared" si="3"/>
        <v>0.10573041859450782</v>
      </c>
    </row>
    <row r="39" spans="1:8" ht="10.5" customHeight="1" x14ac:dyDescent="0.2">
      <c r="A39" s="16" t="s">
        <v>225</v>
      </c>
      <c r="B39" s="13" t="s">
        <v>340</v>
      </c>
      <c r="C39" s="138">
        <v>29323.817437999991</v>
      </c>
      <c r="D39" s="138">
        <v>35322.987885999981</v>
      </c>
      <c r="E39" s="165">
        <f t="shared" si="2"/>
        <v>0.20458354239464804</v>
      </c>
      <c r="F39" s="138">
        <v>70974.719729999953</v>
      </c>
      <c r="G39" s="138">
        <v>90437.038450000036</v>
      </c>
      <c r="H39" s="165">
        <f t="shared" si="3"/>
        <v>0.27421480203145698</v>
      </c>
    </row>
    <row r="40" spans="1:8" ht="10.5" customHeight="1" x14ac:dyDescent="0.2">
      <c r="A40" s="16" t="s">
        <v>95</v>
      </c>
      <c r="B40" s="13" t="s">
        <v>206</v>
      </c>
      <c r="C40" s="138">
        <v>47792.619894999996</v>
      </c>
      <c r="D40" s="138">
        <v>52582.567559000068</v>
      </c>
      <c r="E40" s="165">
        <f t="shared" si="2"/>
        <v>0.10022358419612787</v>
      </c>
      <c r="F40" s="138">
        <v>104388.99272999994</v>
      </c>
      <c r="G40" s="138">
        <v>88477.241480000099</v>
      </c>
      <c r="H40" s="165">
        <f t="shared" si="3"/>
        <v>-0.15242748142187046</v>
      </c>
    </row>
    <row r="41" spans="1:8" ht="10.5" customHeight="1" x14ac:dyDescent="0.2">
      <c r="A41" s="16" t="s">
        <v>168</v>
      </c>
      <c r="B41" s="13" t="s">
        <v>341</v>
      </c>
      <c r="C41" s="138">
        <v>36336.067835000009</v>
      </c>
      <c r="D41" s="138">
        <v>49148.764721000058</v>
      </c>
      <c r="E41" s="165">
        <f t="shared" si="2"/>
        <v>0.35261649510843518</v>
      </c>
      <c r="F41" s="138">
        <v>54557.835350000008</v>
      </c>
      <c r="G41" s="138">
        <v>74768.130109999925</v>
      </c>
      <c r="H41" s="165">
        <f t="shared" si="3"/>
        <v>0.37043798806068118</v>
      </c>
    </row>
    <row r="42" spans="1:8" ht="10.5" customHeight="1" x14ac:dyDescent="0.2">
      <c r="A42" s="16" t="s">
        <v>89</v>
      </c>
      <c r="B42" s="13" t="s">
        <v>342</v>
      </c>
      <c r="C42" s="138">
        <v>16175.077949000004</v>
      </c>
      <c r="D42" s="138">
        <v>19492.703227999998</v>
      </c>
      <c r="E42" s="165">
        <f t="shared" si="2"/>
        <v>0.20510722046969176</v>
      </c>
      <c r="F42" s="138">
        <v>59697.737479999982</v>
      </c>
      <c r="G42" s="138">
        <v>73000.854760000002</v>
      </c>
      <c r="H42" s="165">
        <f t="shared" si="3"/>
        <v>0.22284123053167382</v>
      </c>
    </row>
    <row r="43" spans="1:8" ht="10.5" customHeight="1" x14ac:dyDescent="0.2">
      <c r="A43" s="16" t="s">
        <v>115</v>
      </c>
      <c r="B43" s="13" t="s">
        <v>212</v>
      </c>
      <c r="C43" s="138">
        <v>5627.5701190000027</v>
      </c>
      <c r="D43" s="138">
        <v>5196.0044670000016</v>
      </c>
      <c r="E43" s="165">
        <f t="shared" si="2"/>
        <v>-7.6687743177634271E-2</v>
      </c>
      <c r="F43" s="138">
        <v>53660.78575999997</v>
      </c>
      <c r="G43" s="138">
        <v>71123.173630000048</v>
      </c>
      <c r="H43" s="165">
        <f t="shared" si="3"/>
        <v>0.32542176978364257</v>
      </c>
    </row>
    <row r="44" spans="1:8" ht="10.5" customHeight="1" x14ac:dyDescent="0.2">
      <c r="A44" s="16" t="s">
        <v>114</v>
      </c>
      <c r="B44" s="13" t="s">
        <v>317</v>
      </c>
      <c r="C44" s="138">
        <v>4105.4564139999993</v>
      </c>
      <c r="D44" s="138">
        <v>3872.6671660000006</v>
      </c>
      <c r="E44" s="165">
        <f t="shared" si="2"/>
        <v>-5.6702403953471592E-2</v>
      </c>
      <c r="F44" s="138">
        <v>63417.099319999987</v>
      </c>
      <c r="G44" s="138">
        <v>70346.288079999969</v>
      </c>
      <c r="H44" s="165">
        <f t="shared" si="3"/>
        <v>0.10926372909356186</v>
      </c>
    </row>
    <row r="45" spans="1:8" ht="10.5" customHeight="1" x14ac:dyDescent="0.2">
      <c r="A45" s="16" t="s">
        <v>105</v>
      </c>
      <c r="B45" s="13" t="s">
        <v>210</v>
      </c>
      <c r="C45" s="138">
        <v>15092.371371000021</v>
      </c>
      <c r="D45" s="138">
        <v>37424.386433999935</v>
      </c>
      <c r="E45" s="165">
        <f t="shared" si="2"/>
        <v>1.4796889444365822</v>
      </c>
      <c r="F45" s="138">
        <v>42767.012639999994</v>
      </c>
      <c r="G45" s="138">
        <v>70175.372580000025</v>
      </c>
      <c r="H45" s="165">
        <f t="shared" si="3"/>
        <v>0.64087618582844352</v>
      </c>
    </row>
    <row r="46" spans="1:8" ht="10.5" customHeight="1" x14ac:dyDescent="0.2">
      <c r="A46" s="16" t="s">
        <v>99</v>
      </c>
      <c r="B46" s="13" t="s">
        <v>343</v>
      </c>
      <c r="C46" s="138">
        <v>13687.98461</v>
      </c>
      <c r="D46" s="138">
        <v>16260.987396999994</v>
      </c>
      <c r="E46" s="165">
        <f t="shared" si="2"/>
        <v>0.18797528345555281</v>
      </c>
      <c r="F46" s="138">
        <v>48984.589949999994</v>
      </c>
      <c r="G46" s="138">
        <v>66199.594379999951</v>
      </c>
      <c r="H46" s="225">
        <f t="shared" si="3"/>
        <v>0.35143714477495513</v>
      </c>
    </row>
    <row r="47" spans="1:8" ht="10.5" customHeight="1" x14ac:dyDescent="0.2">
      <c r="A47" s="16" t="s">
        <v>175</v>
      </c>
      <c r="B47" s="13" t="s">
        <v>344</v>
      </c>
      <c r="C47" s="138">
        <v>25320.844019999993</v>
      </c>
      <c r="D47" s="138">
        <v>33834.061191000001</v>
      </c>
      <c r="E47" s="165">
        <f t="shared" si="2"/>
        <v>0.33621379936133788</v>
      </c>
      <c r="F47" s="138">
        <v>48753.25584999998</v>
      </c>
      <c r="G47" s="138">
        <v>65758.040209999977</v>
      </c>
      <c r="H47" s="165">
        <f t="shared" si="3"/>
        <v>0.34879279472778024</v>
      </c>
    </row>
    <row r="48" spans="1:8" ht="10.5" customHeight="1" x14ac:dyDescent="0.2">
      <c r="A48" s="16" t="s">
        <v>107</v>
      </c>
      <c r="B48" s="13" t="s">
        <v>345</v>
      </c>
      <c r="C48" s="138">
        <v>32051.900999999998</v>
      </c>
      <c r="D48" s="138">
        <v>37887.525000000001</v>
      </c>
      <c r="E48" s="165">
        <f>IFERROR(((D48/C48-1)),"")</f>
        <v>0.18206795284934896</v>
      </c>
      <c r="F48" s="138">
        <v>55981.893299999923</v>
      </c>
      <c r="G48" s="138">
        <v>65016.204259999999</v>
      </c>
      <c r="H48" s="165">
        <f t="shared" si="3"/>
        <v>0.16137916078661974</v>
      </c>
    </row>
    <row r="49" spans="1:8" ht="10.5" customHeight="1" x14ac:dyDescent="0.2">
      <c r="A49" s="16" t="s">
        <v>94</v>
      </c>
      <c r="B49" s="13" t="s">
        <v>346</v>
      </c>
      <c r="C49" s="138">
        <v>22997.097579000005</v>
      </c>
      <c r="D49" s="138">
        <v>32970.316648000007</v>
      </c>
      <c r="E49" s="165">
        <f t="shared" si="2"/>
        <v>0.43367294654205102</v>
      </c>
      <c r="F49" s="138">
        <v>44058.213809999965</v>
      </c>
      <c r="G49" s="138">
        <v>62183.327949999999</v>
      </c>
      <c r="H49" s="165">
        <f t="shared" si="3"/>
        <v>0.41139012621265514</v>
      </c>
    </row>
    <row r="50" spans="1:8" ht="10.5" customHeight="1" x14ac:dyDescent="0.2">
      <c r="A50" s="16" t="s">
        <v>118</v>
      </c>
      <c r="B50" s="13" t="s">
        <v>347</v>
      </c>
      <c r="C50" s="138">
        <v>63000.470810000021</v>
      </c>
      <c r="D50" s="138">
        <v>46948.671532000029</v>
      </c>
      <c r="E50" s="165">
        <f t="shared" si="2"/>
        <v>-0.25478856065075783</v>
      </c>
      <c r="F50" s="138">
        <v>70578.030970000051</v>
      </c>
      <c r="G50" s="138">
        <v>58812.948599999989</v>
      </c>
      <c r="H50" s="165">
        <f t="shared" si="3"/>
        <v>-0.16669609803935925</v>
      </c>
    </row>
    <row r="51" spans="1:8" ht="10.5" customHeight="1" x14ac:dyDescent="0.2">
      <c r="A51" s="16" t="s">
        <v>201</v>
      </c>
      <c r="B51" s="13" t="s">
        <v>246</v>
      </c>
      <c r="C51" s="138">
        <v>1048.1075859999996</v>
      </c>
      <c r="D51" s="138">
        <v>1017.0242229999998</v>
      </c>
      <c r="E51" s="165">
        <f>IFERROR(((D51/C51-1)),"")</f>
        <v>-2.9656653014626499E-2</v>
      </c>
      <c r="F51" s="138">
        <v>107199.09486000001</v>
      </c>
      <c r="G51" s="138">
        <v>57799.314529999989</v>
      </c>
      <c r="H51" s="225">
        <f t="shared" si="3"/>
        <v>-0.46082273730496703</v>
      </c>
    </row>
    <row r="52" spans="1:8" ht="10.5" customHeight="1" x14ac:dyDescent="0.2">
      <c r="A52" s="16" t="s">
        <v>179</v>
      </c>
      <c r="B52" s="13" t="s">
        <v>348</v>
      </c>
      <c r="C52" s="138">
        <v>8865.3136070000037</v>
      </c>
      <c r="D52" s="138">
        <v>2827.3296740000001</v>
      </c>
      <c r="E52" s="165">
        <f t="shared" si="2"/>
        <v>-0.68107956476942277</v>
      </c>
      <c r="F52" s="138">
        <v>123606.41536</v>
      </c>
      <c r="G52" s="138">
        <v>54141.735700000019</v>
      </c>
      <c r="H52" s="165">
        <f t="shared" si="3"/>
        <v>-0.56198280208746587</v>
      </c>
    </row>
    <row r="53" spans="1:8" ht="10.5" customHeight="1" x14ac:dyDescent="0.2">
      <c r="A53" s="16" t="s">
        <v>116</v>
      </c>
      <c r="B53" s="13" t="s">
        <v>233</v>
      </c>
      <c r="C53" s="138">
        <v>990.73388699999987</v>
      </c>
      <c r="D53" s="138">
        <v>1317.1851579999998</v>
      </c>
      <c r="E53" s="165">
        <f t="shared" si="2"/>
        <v>0.32950449690230488</v>
      </c>
      <c r="F53" s="138">
        <v>41620.774750000004</v>
      </c>
      <c r="G53" s="138">
        <v>53824.350900000027</v>
      </c>
      <c r="H53" s="165">
        <f t="shared" si="3"/>
        <v>0.29320876949797814</v>
      </c>
    </row>
    <row r="54" spans="1:8" ht="10.5" customHeight="1" x14ac:dyDescent="0.2">
      <c r="A54" s="16" t="s">
        <v>102</v>
      </c>
      <c r="B54" s="13" t="s">
        <v>208</v>
      </c>
      <c r="C54" s="138">
        <v>24074.154881000028</v>
      </c>
      <c r="D54" s="138">
        <v>24068.293303999992</v>
      </c>
      <c r="E54" s="165">
        <f t="shared" si="2"/>
        <v>-2.4348007350660783E-4</v>
      </c>
      <c r="F54" s="138">
        <v>48390.67214000001</v>
      </c>
      <c r="G54" s="138">
        <v>49221.113240000006</v>
      </c>
      <c r="H54" s="165">
        <f t="shared" si="3"/>
        <v>1.7161181344979681E-2</v>
      </c>
    </row>
    <row r="55" spans="1:8" ht="10.5" customHeight="1" x14ac:dyDescent="0.2">
      <c r="A55" s="16" t="s">
        <v>97</v>
      </c>
      <c r="B55" s="13" t="s">
        <v>285</v>
      </c>
      <c r="C55" s="138">
        <v>23292.069543999976</v>
      </c>
      <c r="D55" s="138">
        <v>27125.439052999962</v>
      </c>
      <c r="E55" s="165">
        <f t="shared" si="2"/>
        <v>0.16457831287849034</v>
      </c>
      <c r="F55" s="138">
        <v>41744.098009999994</v>
      </c>
      <c r="G55" s="138">
        <v>49022.242139999966</v>
      </c>
      <c r="H55" s="165">
        <f t="shared" si="3"/>
        <v>0.17435145270731356</v>
      </c>
    </row>
    <row r="56" spans="1:8" ht="10.5" customHeight="1" x14ac:dyDescent="0.2">
      <c r="A56" s="29"/>
      <c r="B56" s="39" t="s">
        <v>279</v>
      </c>
      <c r="C56" s="138"/>
      <c r="D56" s="138"/>
      <c r="E56" s="138"/>
      <c r="F56" s="138">
        <v>1822019.6697000014</v>
      </c>
      <c r="G56" s="138">
        <v>2146611.4544699988</v>
      </c>
      <c r="H56" s="165">
        <f t="shared" si="3"/>
        <v>0.17814944051808301</v>
      </c>
    </row>
    <row r="57" spans="1:8" ht="8.1" customHeight="1" x14ac:dyDescent="0.2">
      <c r="A57" s="227" t="s">
        <v>44</v>
      </c>
      <c r="B57" s="228"/>
      <c r="C57" s="42"/>
      <c r="D57" s="42"/>
      <c r="E57" s="42"/>
      <c r="F57" s="42"/>
      <c r="G57" s="42"/>
      <c r="H57" s="42"/>
    </row>
    <row r="58" spans="1:8" ht="7.5" customHeight="1" x14ac:dyDescent="0.2">
      <c r="A58" s="11" t="s">
        <v>20</v>
      </c>
      <c r="B58" s="21"/>
      <c r="C58" s="21"/>
      <c r="D58" s="21"/>
      <c r="E58" s="21"/>
      <c r="F58" s="21"/>
      <c r="G58" s="21"/>
      <c r="H58" s="21"/>
    </row>
    <row r="59" spans="1:8" ht="7.5" customHeight="1" x14ac:dyDescent="0.2">
      <c r="A59" s="223" t="s">
        <v>322</v>
      </c>
      <c r="B59" s="11"/>
      <c r="C59" s="11"/>
      <c r="D59" s="11"/>
      <c r="E59" s="11"/>
      <c r="F59" s="11"/>
      <c r="G59" s="11"/>
      <c r="H59" s="11"/>
    </row>
    <row r="60" spans="1:8" ht="7.5" customHeight="1" x14ac:dyDescent="0.15">
      <c r="A60" s="224" t="s">
        <v>323</v>
      </c>
      <c r="B60" s="136"/>
      <c r="C60" s="136"/>
      <c r="D60" s="136"/>
      <c r="E60" s="136"/>
      <c r="F60" s="136"/>
      <c r="G60" s="136"/>
      <c r="H60" s="136"/>
    </row>
    <row r="61" spans="1:8" x14ac:dyDescent="0.2">
      <c r="A61" s="136"/>
      <c r="B61" s="136"/>
      <c r="C61" s="136"/>
      <c r="D61" s="136"/>
      <c r="E61" s="136"/>
      <c r="F61" s="136"/>
      <c r="G61" s="136"/>
      <c r="H61" s="136"/>
    </row>
    <row r="62" spans="1:8" x14ac:dyDescent="0.2">
      <c r="A62" s="136"/>
      <c r="B62" s="136"/>
      <c r="C62" s="136"/>
      <c r="D62" s="136"/>
      <c r="E62" s="136"/>
      <c r="F62" s="136"/>
      <c r="G62" s="136"/>
      <c r="H62" s="136"/>
    </row>
    <row r="63" spans="1:8" x14ac:dyDescent="0.2">
      <c r="A63" s="136"/>
      <c r="B63" s="136"/>
      <c r="C63" s="136"/>
      <c r="D63" s="136"/>
      <c r="E63" s="136"/>
      <c r="F63" s="136"/>
      <c r="G63" s="136"/>
      <c r="H63" s="136"/>
    </row>
    <row r="64" spans="1:8" x14ac:dyDescent="0.2">
      <c r="A64" s="136"/>
      <c r="B64" s="136"/>
      <c r="C64" s="136"/>
      <c r="D64" s="136"/>
      <c r="E64" s="136"/>
      <c r="F64" s="136"/>
      <c r="G64" s="136"/>
      <c r="H64" s="136"/>
    </row>
    <row r="65" spans="1:8" x14ac:dyDescent="0.2">
      <c r="A65" s="136"/>
      <c r="B65" s="136"/>
      <c r="C65" s="136"/>
      <c r="D65" s="136"/>
      <c r="E65" s="136"/>
      <c r="F65" s="136"/>
      <c r="G65" s="136"/>
      <c r="H65" s="136"/>
    </row>
    <row r="66" spans="1:8" x14ac:dyDescent="0.2">
      <c r="A66" s="136"/>
      <c r="B66" s="136"/>
      <c r="C66" s="136"/>
      <c r="D66" s="136"/>
      <c r="E66" s="136"/>
      <c r="F66" s="136"/>
      <c r="G66" s="136"/>
      <c r="H66" s="136"/>
    </row>
    <row r="67" spans="1:8" x14ac:dyDescent="0.2">
      <c r="A67" s="136"/>
      <c r="B67" s="136"/>
      <c r="C67" s="136"/>
      <c r="D67" s="136"/>
      <c r="E67" s="136"/>
      <c r="F67" s="136"/>
      <c r="G67" s="136"/>
      <c r="H67" s="136"/>
    </row>
    <row r="68" spans="1:8" x14ac:dyDescent="0.2">
      <c r="A68" s="136"/>
      <c r="B68" s="136"/>
      <c r="C68" s="136"/>
      <c r="D68" s="136"/>
      <c r="E68" s="136"/>
      <c r="F68" s="136"/>
      <c r="G68" s="136"/>
      <c r="H68" s="136"/>
    </row>
    <row r="69" spans="1:8" x14ac:dyDescent="0.2">
      <c r="A69" s="136"/>
      <c r="B69" s="136"/>
      <c r="C69" s="136"/>
      <c r="D69" s="136"/>
      <c r="E69" s="136"/>
      <c r="F69" s="136"/>
      <c r="G69" s="136"/>
      <c r="H69" s="136"/>
    </row>
    <row r="70" spans="1:8" x14ac:dyDescent="0.2">
      <c r="A70" s="136"/>
      <c r="B70" s="136"/>
      <c r="C70" s="136"/>
      <c r="D70" s="136"/>
      <c r="E70" s="136"/>
      <c r="F70" s="136"/>
      <c r="G70" s="136"/>
      <c r="H70" s="136"/>
    </row>
    <row r="71" spans="1:8" x14ac:dyDescent="0.2">
      <c r="A71" s="136"/>
      <c r="B71" s="136"/>
      <c r="C71" s="136"/>
      <c r="D71" s="136"/>
      <c r="E71" s="136"/>
      <c r="F71" s="136"/>
      <c r="G71" s="136"/>
      <c r="H71" s="136"/>
    </row>
    <row r="72" spans="1:8" x14ac:dyDescent="0.2">
      <c r="A72" s="136"/>
      <c r="B72" s="136"/>
      <c r="C72" s="136"/>
      <c r="D72" s="136"/>
      <c r="E72" s="136"/>
      <c r="F72" s="136"/>
      <c r="G72" s="136"/>
      <c r="H72" s="136"/>
    </row>
    <row r="73" spans="1:8" x14ac:dyDescent="0.2">
      <c r="A73" s="136"/>
      <c r="B73" s="136"/>
      <c r="C73" s="136"/>
      <c r="D73" s="136"/>
      <c r="E73" s="136"/>
      <c r="F73" s="136"/>
      <c r="G73" s="136"/>
      <c r="H73" s="136"/>
    </row>
    <row r="74" spans="1:8" x14ac:dyDescent="0.2">
      <c r="A74" s="136"/>
      <c r="B74" s="136"/>
      <c r="C74" s="136"/>
      <c r="D74" s="136"/>
      <c r="E74" s="136"/>
      <c r="F74" s="136"/>
      <c r="G74" s="136"/>
      <c r="H74" s="136"/>
    </row>
    <row r="75" spans="1:8" x14ac:dyDescent="0.2">
      <c r="A75" s="136"/>
      <c r="B75" s="136"/>
      <c r="C75" s="136"/>
      <c r="D75" s="136"/>
      <c r="E75" s="136"/>
      <c r="F75" s="136"/>
      <c r="G75" s="136"/>
      <c r="H75" s="136"/>
    </row>
    <row r="76" spans="1:8" x14ac:dyDescent="0.2">
      <c r="A76" s="136"/>
      <c r="B76" s="136"/>
      <c r="C76" s="136"/>
      <c r="D76" s="136"/>
      <c r="E76" s="136"/>
      <c r="F76" s="136"/>
      <c r="G76" s="136"/>
      <c r="H76" s="136"/>
    </row>
    <row r="77" spans="1:8" x14ac:dyDescent="0.2">
      <c r="A77" s="136"/>
      <c r="B77" s="136"/>
      <c r="C77" s="136"/>
      <c r="D77" s="136"/>
      <c r="E77" s="136"/>
      <c r="F77" s="136"/>
      <c r="G77" s="136"/>
      <c r="H77" s="136"/>
    </row>
    <row r="78" spans="1:8" x14ac:dyDescent="0.2">
      <c r="A78" s="136"/>
      <c r="B78" s="136"/>
      <c r="C78" s="136"/>
      <c r="D78" s="136"/>
      <c r="E78" s="136"/>
      <c r="F78" s="136"/>
      <c r="G78" s="136"/>
      <c r="H78" s="136"/>
    </row>
    <row r="79" spans="1:8" x14ac:dyDescent="0.2">
      <c r="A79" s="136"/>
      <c r="B79" s="136"/>
      <c r="C79" s="136"/>
      <c r="D79" s="136"/>
      <c r="E79" s="136"/>
      <c r="F79" s="136"/>
      <c r="G79" s="136"/>
      <c r="H79" s="136"/>
    </row>
    <row r="80" spans="1:8" x14ac:dyDescent="0.2">
      <c r="A80" s="136"/>
      <c r="B80" s="136"/>
      <c r="C80" s="136"/>
      <c r="D80" s="136"/>
      <c r="E80" s="136"/>
      <c r="F80" s="136"/>
      <c r="G80" s="136"/>
      <c r="H80" s="136"/>
    </row>
    <row r="81" spans="1:8" x14ac:dyDescent="0.2">
      <c r="A81" s="136"/>
      <c r="B81" s="136"/>
      <c r="C81" s="136"/>
      <c r="D81" s="136"/>
      <c r="E81" s="136"/>
      <c r="F81" s="136"/>
      <c r="G81" s="136"/>
      <c r="H81" s="136"/>
    </row>
    <row r="82" spans="1:8" s="136" customFormat="1" ht="12.75" x14ac:dyDescent="0.2"/>
    <row r="83" spans="1:8" s="136" customFormat="1" ht="12.75" x14ac:dyDescent="0.2"/>
    <row r="84" spans="1:8" s="136" customFormat="1" ht="12.75" x14ac:dyDescent="0.2"/>
    <row r="85" spans="1:8" s="136" customFormat="1" ht="12.75" x14ac:dyDescent="0.2"/>
    <row r="86" spans="1:8" s="136" customFormat="1" ht="12.75" x14ac:dyDescent="0.2"/>
    <row r="87" spans="1:8" s="136" customFormat="1" ht="12.75" x14ac:dyDescent="0.2"/>
    <row r="88" spans="1:8" s="136" customFormat="1" ht="12.75" x14ac:dyDescent="0.2"/>
    <row r="89" spans="1:8" s="136" customFormat="1" ht="12.75" x14ac:dyDescent="0.2"/>
    <row r="90" spans="1:8" s="136" customFormat="1" ht="12.75" x14ac:dyDescent="0.2"/>
    <row r="91" spans="1:8" s="136" customFormat="1" ht="12.75" x14ac:dyDescent="0.2"/>
    <row r="92" spans="1:8" s="136" customFormat="1" ht="12.75" x14ac:dyDescent="0.2"/>
    <row r="93" spans="1:8" s="136" customFormat="1" ht="12.75" x14ac:dyDescent="0.2"/>
    <row r="94" spans="1:8" s="136" customFormat="1" ht="12.75" x14ac:dyDescent="0.2"/>
    <row r="95" spans="1:8" s="136" customFormat="1" ht="12.75" x14ac:dyDescent="0.2"/>
    <row r="96" spans="1:8" s="136" customFormat="1" ht="12.75" x14ac:dyDescent="0.2"/>
    <row r="97" s="136" customFormat="1" ht="12.75" x14ac:dyDescent="0.2"/>
    <row r="98" s="136" customFormat="1" ht="12.75" x14ac:dyDescent="0.2"/>
    <row r="99" s="136" customFormat="1" ht="12.75" x14ac:dyDescent="0.2"/>
    <row r="100" s="136" customFormat="1" ht="12.75" x14ac:dyDescent="0.2"/>
    <row r="101" s="136" customFormat="1" ht="12.75" x14ac:dyDescent="0.2"/>
    <row r="102" s="136" customFormat="1" ht="12.75" x14ac:dyDescent="0.2"/>
    <row r="103" s="136" customFormat="1" ht="12.75" x14ac:dyDescent="0.2"/>
    <row r="104" s="136" customFormat="1" ht="12.75" x14ac:dyDescent="0.2"/>
    <row r="105" s="136" customFormat="1" ht="12.75" x14ac:dyDescent="0.2"/>
    <row r="106" s="136" customFormat="1" ht="12.75" x14ac:dyDescent="0.2"/>
    <row r="107" s="136" customFormat="1" ht="12.75" x14ac:dyDescent="0.2"/>
    <row r="108" s="136" customFormat="1" ht="12.75" x14ac:dyDescent="0.2"/>
    <row r="109" s="136" customFormat="1" ht="12.75" x14ac:dyDescent="0.2"/>
    <row r="110" s="136" customFormat="1" ht="12.75" x14ac:dyDescent="0.2"/>
    <row r="111" s="136" customFormat="1" ht="12.75" x14ac:dyDescent="0.2"/>
    <row r="112" s="136" customFormat="1" ht="12.75" x14ac:dyDescent="0.2"/>
    <row r="113" s="136" customFormat="1" ht="12.75" x14ac:dyDescent="0.2"/>
    <row r="114" s="136" customFormat="1" ht="12.75" x14ac:dyDescent="0.2"/>
    <row r="115" s="136" customFormat="1" ht="12.75" x14ac:dyDescent="0.2"/>
    <row r="116" s="136" customFormat="1" ht="12.75" x14ac:dyDescent="0.2"/>
    <row r="117" s="136" customFormat="1" ht="12.75" x14ac:dyDescent="0.2"/>
    <row r="118" s="136" customFormat="1" ht="12.75" x14ac:dyDescent="0.2"/>
    <row r="119" s="136" customFormat="1" ht="12.75" x14ac:dyDescent="0.2"/>
    <row r="120" s="136" customFormat="1" ht="12.75" x14ac:dyDescent="0.2"/>
    <row r="121" s="136" customFormat="1" ht="12.75" x14ac:dyDescent="0.2"/>
    <row r="122" s="136" customFormat="1" ht="12.75" x14ac:dyDescent="0.2"/>
    <row r="123" s="136" customFormat="1" ht="12.75" x14ac:dyDescent="0.2"/>
    <row r="124" s="136" customFormat="1" ht="12.75" x14ac:dyDescent="0.2"/>
    <row r="125" s="136" customFormat="1" ht="12.75" x14ac:dyDescent="0.2"/>
    <row r="126" s="136" customFormat="1" ht="12.75" x14ac:dyDescent="0.2"/>
    <row r="127" s="136" customFormat="1" ht="12.75" x14ac:dyDescent="0.2"/>
    <row r="128" s="136" customFormat="1" ht="12.75" x14ac:dyDescent="0.2"/>
    <row r="129" s="136" customFormat="1" ht="12.75" x14ac:dyDescent="0.2"/>
    <row r="130" s="136" customFormat="1" ht="12.75" x14ac:dyDescent="0.2"/>
    <row r="131" s="136" customFormat="1" ht="12.75" x14ac:dyDescent="0.2"/>
    <row r="132" s="136" customFormat="1" ht="12.75" x14ac:dyDescent="0.2"/>
    <row r="133" s="136" customFormat="1" ht="12.75" x14ac:dyDescent="0.2"/>
    <row r="134" s="136" customFormat="1" ht="12.75" x14ac:dyDescent="0.2"/>
    <row r="135" s="136" customFormat="1" ht="12.75" x14ac:dyDescent="0.2"/>
    <row r="136" s="136" customFormat="1" ht="12.75" x14ac:dyDescent="0.2"/>
    <row r="137" s="136" customFormat="1" ht="12.75" x14ac:dyDescent="0.2"/>
    <row r="138" s="136" customFormat="1" ht="12.75" x14ac:dyDescent="0.2"/>
    <row r="139" s="136" customFormat="1" ht="12.75" x14ac:dyDescent="0.2"/>
    <row r="140" s="136" customFormat="1" ht="12.75" x14ac:dyDescent="0.2"/>
    <row r="141" s="136" customFormat="1" ht="12.75" x14ac:dyDescent="0.2"/>
    <row r="142" s="136" customFormat="1" ht="12.75" x14ac:dyDescent="0.2"/>
    <row r="143" s="136" customFormat="1" ht="12.75" x14ac:dyDescent="0.2"/>
    <row r="144" s="136" customFormat="1" ht="12.75" x14ac:dyDescent="0.2"/>
    <row r="145" s="136" customFormat="1" ht="12.75" x14ac:dyDescent="0.2"/>
    <row r="146" s="136" customFormat="1" ht="12.75" x14ac:dyDescent="0.2"/>
    <row r="147" s="136" customFormat="1" ht="12.75" x14ac:dyDescent="0.2"/>
    <row r="148" s="136" customFormat="1" ht="12.75" x14ac:dyDescent="0.2"/>
    <row r="149" s="136" customFormat="1" ht="12.75" x14ac:dyDescent="0.2"/>
    <row r="150" s="136" customFormat="1" ht="12.75" x14ac:dyDescent="0.2"/>
    <row r="151" s="136" customFormat="1" ht="12.75" x14ac:dyDescent="0.2"/>
    <row r="152" s="136" customFormat="1" ht="12.75" x14ac:dyDescent="0.2"/>
    <row r="153" s="136" customFormat="1" ht="12.75" x14ac:dyDescent="0.2"/>
    <row r="154" s="136" customFormat="1" ht="12.75" x14ac:dyDescent="0.2"/>
    <row r="155" s="136" customFormat="1" ht="12.75" x14ac:dyDescent="0.2"/>
    <row r="156" s="136" customFormat="1" ht="12.75" x14ac:dyDescent="0.2"/>
    <row r="157" s="136" customFormat="1" ht="12.75" x14ac:dyDescent="0.2"/>
    <row r="158" s="136" customFormat="1" ht="12.75" x14ac:dyDescent="0.2"/>
    <row r="159" s="136" customFormat="1" ht="12.75" x14ac:dyDescent="0.2"/>
    <row r="160" s="136" customFormat="1" ht="12.75" x14ac:dyDescent="0.2"/>
    <row r="161" s="136" customFormat="1" ht="12.75" x14ac:dyDescent="0.2"/>
    <row r="162" s="136" customFormat="1" ht="12.75" x14ac:dyDescent="0.2"/>
    <row r="163" s="136" customFormat="1" ht="12.75" x14ac:dyDescent="0.2"/>
    <row r="164" s="136" customFormat="1" ht="12.75" x14ac:dyDescent="0.2"/>
    <row r="165" s="136" customFormat="1" ht="12.75" x14ac:dyDescent="0.2"/>
    <row r="166" s="136" customFormat="1" ht="12.75" x14ac:dyDescent="0.2"/>
    <row r="167" s="136" customFormat="1" ht="12.75" x14ac:dyDescent="0.2"/>
    <row r="168" s="136" customFormat="1" ht="12.75" x14ac:dyDescent="0.2"/>
    <row r="169" s="136" customFormat="1" ht="12.75" x14ac:dyDescent="0.2"/>
    <row r="170" s="136" customFormat="1" ht="12.75" x14ac:dyDescent="0.2"/>
    <row r="171" s="136" customFormat="1" ht="12.75" x14ac:dyDescent="0.2"/>
    <row r="172" s="136" customFormat="1" ht="12.75" x14ac:dyDescent="0.2"/>
    <row r="173" s="136" customFormat="1" ht="12.75" x14ac:dyDescent="0.2"/>
    <row r="174" s="136" customFormat="1" ht="12.75" x14ac:dyDescent="0.2"/>
    <row r="175" s="136" customFormat="1" ht="12.75" x14ac:dyDescent="0.2"/>
    <row r="176" s="136" customFormat="1" ht="12.75" x14ac:dyDescent="0.2"/>
    <row r="177" s="136" customFormat="1" ht="12.75" x14ac:dyDescent="0.2"/>
    <row r="178" s="136" customFormat="1" ht="12.75" x14ac:dyDescent="0.2"/>
    <row r="179" s="136" customFormat="1" ht="12.75" x14ac:dyDescent="0.2"/>
    <row r="180" s="136" customFormat="1" ht="12.75" x14ac:dyDescent="0.2"/>
    <row r="181" s="136" customFormat="1" ht="12.75" x14ac:dyDescent="0.2"/>
    <row r="182" s="136" customFormat="1" ht="12.75" x14ac:dyDescent="0.2"/>
    <row r="183" s="136" customFormat="1" ht="12.75" x14ac:dyDescent="0.2"/>
    <row r="184" s="136" customFormat="1" ht="12.75" x14ac:dyDescent="0.2"/>
    <row r="185" s="136" customFormat="1" ht="12.75" x14ac:dyDescent="0.2"/>
    <row r="186" s="136" customFormat="1" ht="12.75" x14ac:dyDescent="0.2"/>
    <row r="187" s="136" customFormat="1" ht="12.75" x14ac:dyDescent="0.2"/>
    <row r="188" s="136" customFormat="1" ht="12.75" x14ac:dyDescent="0.2"/>
    <row r="189" s="136" customFormat="1" ht="12.75" x14ac:dyDescent="0.2"/>
    <row r="190" s="136" customFormat="1" ht="12.75" x14ac:dyDescent="0.2"/>
    <row r="191" s="136" customFormat="1" ht="12.75" x14ac:dyDescent="0.2"/>
    <row r="192" s="136" customFormat="1" ht="12.75" x14ac:dyDescent="0.2"/>
    <row r="193" s="136" customFormat="1" ht="12.75" x14ac:dyDescent="0.2"/>
    <row r="194" s="136" customFormat="1" ht="12.75" x14ac:dyDescent="0.2"/>
    <row r="195" s="136" customFormat="1" ht="12.75" x14ac:dyDescent="0.2"/>
    <row r="196" s="136" customFormat="1" ht="12.75" x14ac:dyDescent="0.2"/>
    <row r="197" s="136" customFormat="1" ht="12.75" x14ac:dyDescent="0.2"/>
    <row r="198" s="136" customFormat="1" ht="12.75" x14ac:dyDescent="0.2"/>
    <row r="199" s="136" customFormat="1" ht="12.75" x14ac:dyDescent="0.2"/>
    <row r="200" s="136" customFormat="1" ht="12.75" x14ac:dyDescent="0.2"/>
    <row r="201" s="136" customFormat="1" ht="12.75" x14ac:dyDescent="0.2"/>
    <row r="202" s="136" customFormat="1" ht="12.75" x14ac:dyDescent="0.2"/>
    <row r="203" s="136" customFormat="1" ht="12.75" x14ac:dyDescent="0.2"/>
    <row r="204" s="136" customFormat="1" ht="12.75" x14ac:dyDescent="0.2"/>
    <row r="205" s="136" customFormat="1" ht="12.75" x14ac:dyDescent="0.2"/>
    <row r="206" s="136" customFormat="1" ht="12.75" x14ac:dyDescent="0.2"/>
    <row r="207" s="136" customFormat="1" ht="12.75" x14ac:dyDescent="0.2"/>
    <row r="208" s="136" customFormat="1" ht="12.75" x14ac:dyDescent="0.2"/>
    <row r="209" s="136" customFormat="1" ht="12.75" x14ac:dyDescent="0.2"/>
    <row r="210" s="136" customFormat="1" ht="12.75" x14ac:dyDescent="0.2"/>
    <row r="211" s="136" customFormat="1" ht="12.75" x14ac:dyDescent="0.2"/>
    <row r="212" s="136" customFormat="1" ht="12.75" x14ac:dyDescent="0.2"/>
    <row r="213" s="136" customFormat="1" ht="12.75" x14ac:dyDescent="0.2"/>
    <row r="214" s="136" customFormat="1" ht="12.75" x14ac:dyDescent="0.2"/>
    <row r="215" s="136" customFormat="1" ht="12.75" x14ac:dyDescent="0.2"/>
    <row r="216" s="136" customFormat="1" ht="12.75" x14ac:dyDescent="0.2"/>
    <row r="217" s="136" customFormat="1" ht="12.75" x14ac:dyDescent="0.2"/>
    <row r="218" s="136" customFormat="1" ht="12.75" x14ac:dyDescent="0.2"/>
    <row r="219" s="136" customFormat="1" ht="12.75" x14ac:dyDescent="0.2"/>
    <row r="220" s="136" customFormat="1" ht="12.75" x14ac:dyDescent="0.2"/>
    <row r="221" s="136" customFormat="1" ht="12.75" x14ac:dyDescent="0.2"/>
    <row r="222" s="136" customFormat="1" ht="12.75" x14ac:dyDescent="0.2"/>
    <row r="223" s="136" customFormat="1" ht="12.75" x14ac:dyDescent="0.2"/>
    <row r="224" s="136" customFormat="1" ht="12.75" x14ac:dyDescent="0.2"/>
    <row r="225" s="136" customFormat="1" ht="12.75" x14ac:dyDescent="0.2"/>
    <row r="226" s="136" customFormat="1" ht="12.75" x14ac:dyDescent="0.2"/>
    <row r="227" s="136" customFormat="1" ht="12.75" x14ac:dyDescent="0.2"/>
    <row r="228" s="136" customFormat="1" ht="12.75" x14ac:dyDescent="0.2"/>
    <row r="229" s="136" customFormat="1" ht="12.75" x14ac:dyDescent="0.2"/>
    <row r="230" s="136" customFormat="1" ht="12.75" x14ac:dyDescent="0.2"/>
    <row r="231" s="136" customFormat="1" ht="12.75" x14ac:dyDescent="0.2"/>
    <row r="232" s="136" customFormat="1" ht="12.75" x14ac:dyDescent="0.2"/>
    <row r="233" s="136" customFormat="1" ht="12.75" x14ac:dyDescent="0.2"/>
    <row r="234" s="136" customFormat="1" ht="12.75" x14ac:dyDescent="0.2"/>
    <row r="235" s="136" customFormat="1" ht="12.75" x14ac:dyDescent="0.2"/>
    <row r="236" s="136" customFormat="1" ht="12.75" x14ac:dyDescent="0.2"/>
    <row r="237" s="136" customFormat="1" ht="12.75" x14ac:dyDescent="0.2"/>
    <row r="238" s="136" customFormat="1" ht="12.75" x14ac:dyDescent="0.2"/>
    <row r="239" s="136" customFormat="1" ht="12.75" x14ac:dyDescent="0.2"/>
    <row r="240" s="136" customFormat="1" ht="12.75" x14ac:dyDescent="0.2"/>
    <row r="241" s="136" customFormat="1" ht="12.75" x14ac:dyDescent="0.2"/>
    <row r="242" s="136" customFormat="1" ht="12.75" x14ac:dyDescent="0.2"/>
    <row r="243" s="136" customFormat="1" ht="12.75" x14ac:dyDescent="0.2"/>
    <row r="244" s="136" customFormat="1" ht="12.75" x14ac:dyDescent="0.2"/>
    <row r="245" s="136" customFormat="1" ht="12.75" x14ac:dyDescent="0.2"/>
    <row r="246" s="136" customFormat="1" ht="12.75" x14ac:dyDescent="0.2"/>
    <row r="247" s="136" customFormat="1" ht="12.75" x14ac:dyDescent="0.2"/>
    <row r="248" s="136" customFormat="1" ht="12.75" x14ac:dyDescent="0.2"/>
    <row r="249" s="136" customFormat="1" ht="12.75" x14ac:dyDescent="0.2"/>
    <row r="250" s="136" customFormat="1" ht="12.75" x14ac:dyDescent="0.2"/>
    <row r="251" s="136" customFormat="1" ht="12.75" x14ac:dyDescent="0.2"/>
    <row r="252" s="136" customFormat="1" ht="12.75" x14ac:dyDescent="0.2"/>
    <row r="253" s="136" customFormat="1" ht="12.75" x14ac:dyDescent="0.2"/>
    <row r="254" s="136" customFormat="1" ht="12.75" x14ac:dyDescent="0.2"/>
    <row r="255" s="136" customFormat="1" ht="12.75" x14ac:dyDescent="0.2"/>
    <row r="256" s="136" customFormat="1" ht="12.75" x14ac:dyDescent="0.2"/>
    <row r="257" s="136" customFormat="1" ht="12.75" x14ac:dyDescent="0.2"/>
    <row r="258" s="136" customFormat="1" ht="12.75" x14ac:dyDescent="0.2"/>
    <row r="259" s="136" customFormat="1" ht="12.75" x14ac:dyDescent="0.2"/>
    <row r="260" s="136" customFormat="1" ht="12.75" x14ac:dyDescent="0.2"/>
    <row r="261" s="136" customFormat="1" ht="12.75" x14ac:dyDescent="0.2"/>
    <row r="262" s="136" customFormat="1" ht="12.75" x14ac:dyDescent="0.2"/>
    <row r="263" s="136" customFormat="1" ht="12.75" x14ac:dyDescent="0.2"/>
    <row r="264" s="136" customFormat="1" ht="12.75" x14ac:dyDescent="0.2"/>
    <row r="265" s="136" customFormat="1" ht="12.75" x14ac:dyDescent="0.2"/>
    <row r="266" s="136" customFormat="1" ht="12.75" x14ac:dyDescent="0.2"/>
    <row r="267" s="136" customFormat="1" ht="12.75" x14ac:dyDescent="0.2"/>
    <row r="268" s="136" customFormat="1" ht="12.75" x14ac:dyDescent="0.2"/>
    <row r="269" s="136" customFormat="1" ht="12.75" x14ac:dyDescent="0.2"/>
    <row r="270" s="136" customFormat="1" ht="12.75" x14ac:dyDescent="0.2"/>
    <row r="271" s="136" customFormat="1" ht="12.75" x14ac:dyDescent="0.2"/>
    <row r="272" s="136" customFormat="1" ht="12.75" x14ac:dyDescent="0.2"/>
    <row r="273" s="136" customFormat="1" ht="12.75" x14ac:dyDescent="0.2"/>
    <row r="274" s="136" customFormat="1" ht="12.75" x14ac:dyDescent="0.2"/>
    <row r="275" s="136" customFormat="1" ht="12.75" x14ac:dyDescent="0.2"/>
    <row r="276" s="136" customFormat="1" ht="12.75" x14ac:dyDescent="0.2"/>
    <row r="277" s="136" customFormat="1" ht="12.75" x14ac:dyDescent="0.2"/>
    <row r="278" s="136" customFormat="1" ht="12.75" x14ac:dyDescent="0.2"/>
    <row r="279" s="136" customFormat="1" ht="12.75" x14ac:dyDescent="0.2"/>
    <row r="280" s="136" customFormat="1" ht="12.75" x14ac:dyDescent="0.2"/>
    <row r="281" s="136" customFormat="1" ht="12.75" x14ac:dyDescent="0.2"/>
    <row r="282" s="136" customFormat="1" ht="12.75" x14ac:dyDescent="0.2"/>
    <row r="283" s="136" customFormat="1" ht="12.75" x14ac:dyDescent="0.2"/>
    <row r="284" s="136" customFormat="1" ht="12.75" x14ac:dyDescent="0.2"/>
    <row r="285" s="136" customFormat="1" ht="12.75" x14ac:dyDescent="0.2"/>
    <row r="286" s="136" customFormat="1" ht="12.75" x14ac:dyDescent="0.2"/>
    <row r="287" s="136" customFormat="1" ht="12.75" x14ac:dyDescent="0.2"/>
    <row r="288" s="136" customFormat="1" ht="12.75" x14ac:dyDescent="0.2"/>
    <row r="289" s="136" customFormat="1" ht="12.75" x14ac:dyDescent="0.2"/>
    <row r="290" s="136" customFormat="1" ht="12.75" x14ac:dyDescent="0.2"/>
    <row r="291" s="136" customFormat="1" ht="12.75" x14ac:dyDescent="0.2"/>
    <row r="292" s="136" customFormat="1" ht="12.75" x14ac:dyDescent="0.2"/>
    <row r="293" s="136" customFormat="1" ht="12.75" x14ac:dyDescent="0.2"/>
    <row r="294" s="136" customFormat="1" ht="12.75" x14ac:dyDescent="0.2"/>
    <row r="295" s="136" customFormat="1" ht="12.75" x14ac:dyDescent="0.2"/>
    <row r="296" s="136" customFormat="1" ht="12.75" x14ac:dyDescent="0.2"/>
    <row r="297" s="136" customFormat="1" ht="12.75" x14ac:dyDescent="0.2"/>
    <row r="298" s="136" customFormat="1" ht="12.75" x14ac:dyDescent="0.2"/>
    <row r="299" s="136" customFormat="1" ht="12.75" x14ac:dyDescent="0.2"/>
    <row r="300" s="136" customFormat="1" ht="12.75" x14ac:dyDescent="0.2"/>
    <row r="301" s="136" customFormat="1" ht="12.75" x14ac:dyDescent="0.2"/>
    <row r="302" s="136" customFormat="1" ht="12.75" x14ac:dyDescent="0.2"/>
    <row r="303" s="136" customFormat="1" ht="12.75" x14ac:dyDescent="0.2"/>
    <row r="304" s="136" customFormat="1" ht="12.75" x14ac:dyDescent="0.2"/>
    <row r="305" s="136" customFormat="1" ht="12.75" x14ac:dyDescent="0.2"/>
    <row r="306" s="136" customFormat="1" ht="12.75" x14ac:dyDescent="0.2"/>
    <row r="307" s="136" customFormat="1" ht="12.75" x14ac:dyDescent="0.2"/>
    <row r="308" s="136" customFormat="1" ht="12.75" x14ac:dyDescent="0.2"/>
    <row r="309" s="136" customFormat="1" ht="12.75" x14ac:dyDescent="0.2"/>
    <row r="310" s="136" customFormat="1" ht="12.75" x14ac:dyDescent="0.2"/>
    <row r="311" s="136" customFormat="1" ht="12.75" x14ac:dyDescent="0.2"/>
    <row r="312" s="136" customFormat="1" ht="12.75" x14ac:dyDescent="0.2"/>
    <row r="313" s="136" customFormat="1" ht="12.75" x14ac:dyDescent="0.2"/>
    <row r="314" s="136" customFormat="1" ht="12.75" x14ac:dyDescent="0.2"/>
    <row r="315" s="136" customFormat="1" ht="12.75" x14ac:dyDescent="0.2"/>
    <row r="316" s="136" customFormat="1" ht="12.75" x14ac:dyDescent="0.2"/>
    <row r="317" s="136" customFormat="1" ht="12.75" x14ac:dyDescent="0.2"/>
    <row r="318" s="136" customFormat="1" ht="12.75" x14ac:dyDescent="0.2"/>
    <row r="319" s="136" customFormat="1" ht="12.75" x14ac:dyDescent="0.2"/>
    <row r="320" s="136" customFormat="1" ht="12.75" x14ac:dyDescent="0.2"/>
    <row r="321" s="136" customFormat="1" ht="12.75" x14ac:dyDescent="0.2"/>
    <row r="322" s="136" customFormat="1" ht="12.75" x14ac:dyDescent="0.2"/>
    <row r="323" s="136" customFormat="1" ht="12.75" x14ac:dyDescent="0.2"/>
    <row r="324" s="136" customFormat="1" ht="12.75" x14ac:dyDescent="0.2"/>
    <row r="325" s="136" customFormat="1" ht="12.75" x14ac:dyDescent="0.2"/>
    <row r="326" s="136" customFormat="1" ht="12.75" x14ac:dyDescent="0.2"/>
    <row r="327" s="136" customFormat="1" ht="12.75" x14ac:dyDescent="0.2"/>
    <row r="328" s="136" customFormat="1" ht="12.75" x14ac:dyDescent="0.2"/>
    <row r="329" s="136" customFormat="1" ht="12.75" x14ac:dyDescent="0.2"/>
    <row r="330" s="136" customFormat="1" ht="12.75" x14ac:dyDescent="0.2"/>
    <row r="331" s="136" customFormat="1" ht="12.75" x14ac:dyDescent="0.2"/>
    <row r="332" s="136" customFormat="1" ht="12.75" x14ac:dyDescent="0.2"/>
    <row r="333" s="136" customFormat="1" ht="12.75" x14ac:dyDescent="0.2"/>
    <row r="334" s="136" customFormat="1" ht="12.75" x14ac:dyDescent="0.2"/>
    <row r="335" s="136" customFormat="1" ht="12.75" x14ac:dyDescent="0.2"/>
    <row r="336" s="136" customFormat="1" ht="12.75" x14ac:dyDescent="0.2"/>
    <row r="337" s="136" customFormat="1" ht="12.75" x14ac:dyDescent="0.2"/>
    <row r="338" s="136" customFormat="1" ht="12.75" x14ac:dyDescent="0.2"/>
    <row r="339" s="136" customFormat="1" ht="12.75" x14ac:dyDescent="0.2"/>
    <row r="340" s="136" customFormat="1" ht="12.75" x14ac:dyDescent="0.2"/>
    <row r="341" s="136" customFormat="1" ht="12.75" x14ac:dyDescent="0.2"/>
    <row r="342" s="136" customFormat="1" ht="12.75" x14ac:dyDescent="0.2"/>
    <row r="343" s="136" customFormat="1" ht="12.75" x14ac:dyDescent="0.2"/>
    <row r="344" s="136" customFormat="1" ht="12.75" x14ac:dyDescent="0.2"/>
    <row r="345" s="136" customFormat="1" ht="12.75" x14ac:dyDescent="0.2"/>
    <row r="346" s="136" customFormat="1" ht="12.75" x14ac:dyDescent="0.2"/>
    <row r="347" s="136" customFormat="1" ht="12.75" x14ac:dyDescent="0.2"/>
    <row r="348" s="136" customFormat="1" ht="12.75" x14ac:dyDescent="0.2"/>
    <row r="349" s="136" customFormat="1" ht="12.75" x14ac:dyDescent="0.2"/>
    <row r="350" s="136" customFormat="1" ht="12.75" x14ac:dyDescent="0.2"/>
    <row r="351" s="136" customFormat="1" ht="12.75" x14ac:dyDescent="0.2"/>
    <row r="352" s="136" customFormat="1" ht="12.75" x14ac:dyDescent="0.2"/>
    <row r="353" s="136" customFormat="1" ht="12.75" x14ac:dyDescent="0.2"/>
    <row r="354" s="136" customFormat="1" ht="12.75" x14ac:dyDescent="0.2"/>
    <row r="355" s="136" customFormat="1" ht="12.75" x14ac:dyDescent="0.2"/>
    <row r="356" s="136" customFormat="1" ht="12.75" x14ac:dyDescent="0.2"/>
    <row r="357" s="136" customFormat="1" ht="12.75" x14ac:dyDescent="0.2"/>
    <row r="358" s="136" customFormat="1" ht="12.75" x14ac:dyDescent="0.2"/>
    <row r="359" s="136" customFormat="1" ht="12.75" x14ac:dyDescent="0.2"/>
    <row r="360" s="136" customFormat="1" ht="12.75" x14ac:dyDescent="0.2"/>
    <row r="361" s="136" customFormat="1" ht="12.75" x14ac:dyDescent="0.2"/>
    <row r="362" s="136" customFormat="1" ht="12.75" x14ac:dyDescent="0.2"/>
    <row r="363" s="136" customFormat="1" ht="12.75" x14ac:dyDescent="0.2"/>
    <row r="364" s="136" customFormat="1" ht="12.75" x14ac:dyDescent="0.2"/>
    <row r="365" s="136" customFormat="1" ht="12.75" x14ac:dyDescent="0.2"/>
    <row r="366" s="136" customFormat="1" ht="12.75" x14ac:dyDescent="0.2"/>
    <row r="367" s="136" customFormat="1" ht="12.75" x14ac:dyDescent="0.2"/>
    <row r="368" s="136" customFormat="1" ht="12.75" x14ac:dyDescent="0.2"/>
    <row r="369" s="136" customFormat="1" ht="12.75" x14ac:dyDescent="0.2"/>
    <row r="370" s="136" customFormat="1" ht="12.75" x14ac:dyDescent="0.2"/>
    <row r="371" s="136" customFormat="1" ht="12.75" x14ac:dyDescent="0.2"/>
    <row r="372" s="136" customFormat="1" ht="12.75" x14ac:dyDescent="0.2"/>
    <row r="373" s="136" customFormat="1" ht="12.75" x14ac:dyDescent="0.2"/>
    <row r="374" s="136" customFormat="1" ht="12.75" x14ac:dyDescent="0.2"/>
    <row r="375" s="136" customFormat="1" ht="12.75" x14ac:dyDescent="0.2"/>
    <row r="376" s="136" customFormat="1" ht="12.75" x14ac:dyDescent="0.2"/>
    <row r="377" s="136" customFormat="1" ht="12.75" x14ac:dyDescent="0.2"/>
    <row r="378" s="136" customFormat="1" ht="12.75" x14ac:dyDescent="0.2"/>
    <row r="379" s="136" customFormat="1" ht="12.75" x14ac:dyDescent="0.2"/>
    <row r="380" s="136" customFormat="1" ht="12.75" x14ac:dyDescent="0.2"/>
    <row r="381" s="136" customFormat="1" ht="12.75" x14ac:dyDescent="0.2"/>
    <row r="382" s="136" customFormat="1" ht="12.75" x14ac:dyDescent="0.2"/>
    <row r="383" s="136" customFormat="1" ht="12.75" x14ac:dyDescent="0.2"/>
    <row r="384" s="136" customFormat="1" ht="12.75" x14ac:dyDescent="0.2"/>
    <row r="385" s="136" customFormat="1" ht="12.75" x14ac:dyDescent="0.2"/>
    <row r="386" s="136" customFormat="1" ht="12.75" x14ac:dyDescent="0.2"/>
    <row r="387" s="136" customFormat="1" ht="12.75" x14ac:dyDescent="0.2"/>
    <row r="388" s="136" customFormat="1" ht="12.75" x14ac:dyDescent="0.2"/>
    <row r="389" s="136" customFormat="1" ht="12.75" x14ac:dyDescent="0.2"/>
    <row r="390" s="136" customFormat="1" ht="12.75" x14ac:dyDescent="0.2"/>
    <row r="391" s="136" customFormat="1" ht="12.75" x14ac:dyDescent="0.2"/>
    <row r="392" s="136" customFormat="1" ht="12.75" x14ac:dyDescent="0.2"/>
    <row r="393" s="136" customFormat="1" ht="12.75" x14ac:dyDescent="0.2"/>
    <row r="394" s="136" customFormat="1" ht="12.75" x14ac:dyDescent="0.2"/>
    <row r="395" s="136" customFormat="1" ht="12.75" x14ac:dyDescent="0.2"/>
    <row r="396" s="136" customFormat="1" ht="12.75" x14ac:dyDescent="0.2"/>
    <row r="397" s="136" customFormat="1" ht="12.75" x14ac:dyDescent="0.2"/>
    <row r="398" s="136" customFormat="1" ht="12.75" x14ac:dyDescent="0.2"/>
    <row r="399" s="136" customFormat="1" ht="12.75" x14ac:dyDescent="0.2"/>
    <row r="400" s="136" customFormat="1" ht="12.75" x14ac:dyDescent="0.2"/>
    <row r="401" s="136" customFormat="1" ht="12.75" x14ac:dyDescent="0.2"/>
    <row r="402" s="136" customFormat="1" ht="12.75" x14ac:dyDescent="0.2"/>
    <row r="403" s="136" customFormat="1" ht="12.75" x14ac:dyDescent="0.2"/>
    <row r="404" s="136" customFormat="1" ht="12.75" x14ac:dyDescent="0.2"/>
    <row r="405" s="136" customFormat="1" ht="12.75" x14ac:dyDescent="0.2"/>
    <row r="406" s="136" customFormat="1" ht="12.75" x14ac:dyDescent="0.2"/>
    <row r="407" s="136" customFormat="1" ht="12.75" x14ac:dyDescent="0.2"/>
    <row r="408" s="136" customFormat="1" ht="12.75" x14ac:dyDescent="0.2"/>
    <row r="409" s="136" customFormat="1" ht="12.75" x14ac:dyDescent="0.2"/>
    <row r="410" s="136" customFormat="1" ht="12.75" x14ac:dyDescent="0.2"/>
    <row r="411" s="136" customFormat="1" ht="12.75" x14ac:dyDescent="0.2"/>
    <row r="412" s="136" customFormat="1" ht="12.75" x14ac:dyDescent="0.2"/>
    <row r="413" s="136" customFormat="1" ht="12.75" x14ac:dyDescent="0.2"/>
    <row r="414" s="136" customFormat="1" ht="12.75" x14ac:dyDescent="0.2"/>
    <row r="415" s="136" customFormat="1" ht="12.75" x14ac:dyDescent="0.2"/>
    <row r="416" s="136" customFormat="1" ht="12.75" x14ac:dyDescent="0.2"/>
    <row r="417" s="136" customFormat="1" ht="12.75" x14ac:dyDescent="0.2"/>
    <row r="418" s="136" customFormat="1" ht="12.75" x14ac:dyDescent="0.2"/>
    <row r="419" s="136" customFormat="1" ht="12.75" x14ac:dyDescent="0.2"/>
    <row r="420" s="136" customFormat="1" ht="12.75" x14ac:dyDescent="0.2"/>
    <row r="421" s="136" customFormat="1" ht="12.75" x14ac:dyDescent="0.2"/>
    <row r="422" s="136" customFormat="1" ht="12.75" x14ac:dyDescent="0.2"/>
    <row r="423" s="136" customFormat="1" ht="12.75" x14ac:dyDescent="0.2"/>
    <row r="424" s="136" customFormat="1" ht="12.75" x14ac:dyDescent="0.2"/>
    <row r="425" s="136" customFormat="1" ht="12.75" x14ac:dyDescent="0.2"/>
    <row r="426" s="136" customFormat="1" ht="12.75" x14ac:dyDescent="0.2"/>
    <row r="427" s="136" customFormat="1" ht="12.75" x14ac:dyDescent="0.2"/>
    <row r="428" s="136" customFormat="1" ht="12.75" x14ac:dyDescent="0.2"/>
    <row r="429" s="136" customFormat="1" ht="12.75" x14ac:dyDescent="0.2"/>
    <row r="430" s="136" customFormat="1" ht="12.75" x14ac:dyDescent="0.2"/>
    <row r="431" s="136" customFormat="1" ht="12.75" x14ac:dyDescent="0.2"/>
    <row r="432" s="136" customFormat="1" ht="12.75" x14ac:dyDescent="0.2"/>
    <row r="433" s="136" customFormat="1" ht="12.75" x14ac:dyDescent="0.2"/>
    <row r="434" s="136" customFormat="1" ht="12.75" x14ac:dyDescent="0.2"/>
    <row r="435" s="136" customFormat="1" ht="12.75" x14ac:dyDescent="0.2"/>
    <row r="436" s="136" customFormat="1" ht="12.75" x14ac:dyDescent="0.2"/>
    <row r="437" s="136" customFormat="1" ht="12.75" x14ac:dyDescent="0.2"/>
    <row r="438" s="136" customFormat="1" ht="12.75" x14ac:dyDescent="0.2"/>
    <row r="439" s="136" customFormat="1" ht="12.75" x14ac:dyDescent="0.2"/>
    <row r="440" s="136" customFormat="1" ht="12.75" x14ac:dyDescent="0.2"/>
    <row r="441" s="136" customFormat="1" ht="12.75" x14ac:dyDescent="0.2"/>
    <row r="442" s="136" customFormat="1" ht="12.75" x14ac:dyDescent="0.2"/>
    <row r="443" s="136" customFormat="1" ht="12.75" x14ac:dyDescent="0.2"/>
    <row r="444" s="136" customFormat="1" ht="12.75" x14ac:dyDescent="0.2"/>
    <row r="445" s="136" customFormat="1" ht="12.75" x14ac:dyDescent="0.2"/>
    <row r="446" s="136" customFormat="1" ht="12.75" x14ac:dyDescent="0.2"/>
    <row r="447" s="136" customFormat="1" ht="12.75" x14ac:dyDescent="0.2"/>
    <row r="448" s="136" customFormat="1" ht="12.75" x14ac:dyDescent="0.2"/>
    <row r="449" s="136" customFormat="1" ht="12.75" x14ac:dyDescent="0.2"/>
    <row r="450" s="136" customFormat="1" ht="12.75" x14ac:dyDescent="0.2"/>
    <row r="451" s="136" customFormat="1" ht="12.75" x14ac:dyDescent="0.2"/>
    <row r="452" s="136" customFormat="1" ht="12.75" x14ac:dyDescent="0.2"/>
    <row r="453" s="136" customFormat="1" ht="12.75" x14ac:dyDescent="0.2"/>
    <row r="454" s="136" customFormat="1" ht="12.75" x14ac:dyDescent="0.2"/>
    <row r="455" s="136" customFormat="1" ht="12.75" x14ac:dyDescent="0.2"/>
    <row r="456" s="136" customFormat="1" ht="12.75" x14ac:dyDescent="0.2"/>
    <row r="457" s="136" customFormat="1" ht="12.75" x14ac:dyDescent="0.2"/>
    <row r="458" s="136" customFormat="1" ht="12.75" x14ac:dyDescent="0.2"/>
    <row r="459" s="136" customFormat="1" ht="12.75" x14ac:dyDescent="0.2"/>
    <row r="460" s="136" customFormat="1" ht="12.75" x14ac:dyDescent="0.2"/>
    <row r="461" s="136" customFormat="1" ht="12.75" x14ac:dyDescent="0.2"/>
    <row r="462" s="136" customFormat="1" ht="12.75" x14ac:dyDescent="0.2"/>
    <row r="463" s="136" customFormat="1" ht="12.75" x14ac:dyDescent="0.2"/>
    <row r="464" s="136" customFormat="1" ht="12.75" x14ac:dyDescent="0.2"/>
    <row r="465" s="136" customFormat="1" ht="12.75" x14ac:dyDescent="0.2"/>
    <row r="466" s="136" customFormat="1" ht="12.75" x14ac:dyDescent="0.2"/>
    <row r="467" s="136" customFormat="1" ht="12.75" x14ac:dyDescent="0.2"/>
    <row r="468" s="136" customFormat="1" ht="12.75" x14ac:dyDescent="0.2"/>
    <row r="469" s="136" customFormat="1" ht="12.75" x14ac:dyDescent="0.2"/>
    <row r="470" s="136" customFormat="1" ht="12.75" x14ac:dyDescent="0.2"/>
    <row r="471" s="136" customFormat="1" ht="12.75" x14ac:dyDescent="0.2"/>
    <row r="472" s="136" customFormat="1" ht="12.75" x14ac:dyDescent="0.2"/>
    <row r="473" s="136" customFormat="1" ht="12.75" x14ac:dyDescent="0.2"/>
    <row r="474" s="136" customFormat="1" ht="12.75" x14ac:dyDescent="0.2"/>
    <row r="475" s="136" customFormat="1" ht="12.75" x14ac:dyDescent="0.2"/>
    <row r="476" s="136" customFormat="1" ht="12.75" x14ac:dyDescent="0.2"/>
    <row r="477" s="136" customFormat="1" ht="12.75" x14ac:dyDescent="0.2"/>
    <row r="478" s="136" customFormat="1" ht="12.75" x14ac:dyDescent="0.2"/>
    <row r="479" s="136" customFormat="1" ht="12.75" x14ac:dyDescent="0.2"/>
    <row r="480" s="136" customFormat="1" ht="12.75" x14ac:dyDescent="0.2"/>
    <row r="481" s="136" customFormat="1" ht="12.75" x14ac:dyDescent="0.2"/>
    <row r="482" s="136" customFormat="1" ht="12.75" x14ac:dyDescent="0.2"/>
    <row r="483" s="136" customFormat="1" ht="12.75" x14ac:dyDescent="0.2"/>
    <row r="484" s="136" customFormat="1" ht="12.75" x14ac:dyDescent="0.2"/>
    <row r="485" s="136" customFormat="1" ht="12.75" x14ac:dyDescent="0.2"/>
    <row r="486" s="136" customFormat="1" ht="12.75" x14ac:dyDescent="0.2"/>
    <row r="487" s="136" customFormat="1" ht="12.75" x14ac:dyDescent="0.2"/>
    <row r="488" s="136" customFormat="1" ht="12.75" x14ac:dyDescent="0.2"/>
    <row r="489" s="136" customFormat="1" ht="12.75" x14ac:dyDescent="0.2"/>
    <row r="490" s="136" customFormat="1" ht="12.75" x14ac:dyDescent="0.2"/>
    <row r="491" s="136" customFormat="1" ht="12.75" x14ac:dyDescent="0.2"/>
    <row r="492" s="136" customFormat="1" ht="12.75" x14ac:dyDescent="0.2"/>
    <row r="493" s="136" customFormat="1" ht="12.75" x14ac:dyDescent="0.2"/>
    <row r="494" s="136" customFormat="1" ht="12.75" x14ac:dyDescent="0.2"/>
    <row r="495" s="136" customFormat="1" ht="12.75" x14ac:dyDescent="0.2"/>
    <row r="496" s="136" customFormat="1" ht="12.75" x14ac:dyDescent="0.2"/>
    <row r="497" s="136" customFormat="1" ht="12.75" x14ac:dyDescent="0.2"/>
    <row r="498" s="136" customFormat="1" ht="12.75" x14ac:dyDescent="0.2"/>
    <row r="499" s="136" customFormat="1" ht="12.75" x14ac:dyDescent="0.2"/>
    <row r="500" s="136" customFormat="1" ht="12.75" x14ac:dyDescent="0.2"/>
    <row r="501" s="136" customFormat="1" ht="12.75" x14ac:dyDescent="0.2"/>
    <row r="502" s="136" customFormat="1" ht="12.75" x14ac:dyDescent="0.2"/>
    <row r="503" s="136" customFormat="1" ht="12.75" x14ac:dyDescent="0.2"/>
    <row r="504" s="136" customFormat="1" ht="12.75" x14ac:dyDescent="0.2"/>
    <row r="505" s="136" customFormat="1" ht="12.75" x14ac:dyDescent="0.2"/>
    <row r="506" s="136" customFormat="1" ht="12.75" x14ac:dyDescent="0.2"/>
    <row r="507" s="136" customFormat="1" ht="12.75" x14ac:dyDescent="0.2"/>
    <row r="508" s="136" customFormat="1" ht="12.75" x14ac:dyDescent="0.2"/>
    <row r="509" s="136" customFormat="1" ht="12.75" x14ac:dyDescent="0.2"/>
    <row r="510" s="136" customFormat="1" ht="12.75" x14ac:dyDescent="0.2"/>
    <row r="511" s="136" customFormat="1" ht="12.75" x14ac:dyDescent="0.2"/>
    <row r="512" s="136" customFormat="1" ht="12.75" x14ac:dyDescent="0.2"/>
    <row r="513" s="136" customFormat="1" ht="12.75" x14ac:dyDescent="0.2"/>
    <row r="514" s="136" customFormat="1" ht="12.75" x14ac:dyDescent="0.2"/>
    <row r="515" s="136" customFormat="1" ht="12.75" x14ac:dyDescent="0.2"/>
    <row r="516" s="136" customFormat="1" ht="12.75" x14ac:dyDescent="0.2"/>
    <row r="517" s="136" customFormat="1" ht="12.75" x14ac:dyDescent="0.2"/>
    <row r="518" s="136" customFormat="1" ht="12.75" x14ac:dyDescent="0.2"/>
    <row r="519" s="136" customFormat="1" ht="12.75" x14ac:dyDescent="0.2"/>
    <row r="520" s="136" customFormat="1" ht="12.75" x14ac:dyDescent="0.2"/>
    <row r="521" s="136" customFormat="1" ht="12.75" x14ac:dyDescent="0.2"/>
    <row r="522" s="136" customFormat="1" ht="12.75" x14ac:dyDescent="0.2"/>
    <row r="523" s="136" customFormat="1" ht="12.75" x14ac:dyDescent="0.2"/>
    <row r="524" s="136" customFormat="1" ht="12.75" x14ac:dyDescent="0.2"/>
    <row r="525" s="136" customFormat="1" ht="12.75" x14ac:dyDescent="0.2"/>
    <row r="526" s="136" customFormat="1" ht="12.75" x14ac:dyDescent="0.2"/>
    <row r="527" s="136" customFormat="1" ht="12.75" x14ac:dyDescent="0.2"/>
    <row r="528" s="136" customFormat="1" ht="12.75" x14ac:dyDescent="0.2"/>
    <row r="529" s="136" customFormat="1" ht="12.75" x14ac:dyDescent="0.2"/>
    <row r="530" s="136" customFormat="1" ht="12.75" x14ac:dyDescent="0.2"/>
    <row r="531" s="136" customFormat="1" ht="12.75" x14ac:dyDescent="0.2"/>
    <row r="532" s="136" customFormat="1" ht="12.75" x14ac:dyDescent="0.2"/>
    <row r="533" s="136" customFormat="1" ht="12.75" x14ac:dyDescent="0.2"/>
    <row r="534" s="136" customFormat="1" ht="12.75" x14ac:dyDescent="0.2"/>
    <row r="535" s="136" customFormat="1" ht="12.75" x14ac:dyDescent="0.2"/>
    <row r="536" s="136" customFormat="1" ht="12.75" x14ac:dyDescent="0.2"/>
    <row r="537" s="136" customFormat="1" ht="12.75" x14ac:dyDescent="0.2"/>
    <row r="538" s="136" customFormat="1" ht="12.75" x14ac:dyDescent="0.2"/>
    <row r="539" s="136" customFormat="1" ht="12.75" x14ac:dyDescent="0.2"/>
    <row r="540" s="136" customFormat="1" ht="12.75" x14ac:dyDescent="0.2"/>
    <row r="541" s="136" customFormat="1" ht="12.75" x14ac:dyDescent="0.2"/>
    <row r="542" s="136" customFormat="1" ht="12.75" x14ac:dyDescent="0.2"/>
    <row r="543" s="136" customFormat="1" ht="12.75" x14ac:dyDescent="0.2"/>
    <row r="544" s="136" customFormat="1" ht="12.75" x14ac:dyDescent="0.2"/>
    <row r="545" s="136" customFormat="1" ht="12.75" x14ac:dyDescent="0.2"/>
    <row r="546" s="136" customFormat="1" ht="12.75" x14ac:dyDescent="0.2"/>
    <row r="547" s="136" customFormat="1" ht="12.75" x14ac:dyDescent="0.2"/>
    <row r="548" s="136" customFormat="1" ht="12.75" x14ac:dyDescent="0.2"/>
    <row r="549" s="136" customFormat="1" ht="12.75" x14ac:dyDescent="0.2"/>
    <row r="550" s="136" customFormat="1" ht="12.75" x14ac:dyDescent="0.2"/>
    <row r="551" s="136" customFormat="1" ht="12.75" x14ac:dyDescent="0.2"/>
    <row r="552" s="136" customFormat="1" ht="12.75" x14ac:dyDescent="0.2"/>
    <row r="553" s="136" customFormat="1" ht="12.75" x14ac:dyDescent="0.2"/>
    <row r="554" s="136" customFormat="1" ht="12.75" x14ac:dyDescent="0.2"/>
    <row r="555" s="136" customFormat="1" ht="12.75" x14ac:dyDescent="0.2"/>
    <row r="556" s="136" customFormat="1" ht="12.75" x14ac:dyDescent="0.2"/>
    <row r="557" s="136" customFormat="1" ht="12.75" x14ac:dyDescent="0.2"/>
    <row r="558" s="136" customFormat="1" ht="12.75" x14ac:dyDescent="0.2"/>
    <row r="559" s="136" customFormat="1" ht="12.75" x14ac:dyDescent="0.2"/>
    <row r="560" s="136" customFormat="1" ht="12.75" x14ac:dyDescent="0.2"/>
    <row r="561" s="136" customFormat="1" ht="12.75" x14ac:dyDescent="0.2"/>
    <row r="562" s="136" customFormat="1" ht="12.75" x14ac:dyDescent="0.2"/>
    <row r="563" s="136" customFormat="1" ht="12.75" x14ac:dyDescent="0.2"/>
    <row r="564" s="136" customFormat="1" ht="12.75" x14ac:dyDescent="0.2"/>
    <row r="565" s="136" customFormat="1" ht="12.75" x14ac:dyDescent="0.2"/>
    <row r="566" s="136" customFormat="1" ht="12.75" x14ac:dyDescent="0.2"/>
    <row r="567" s="136" customFormat="1" ht="12.75" x14ac:dyDescent="0.2"/>
    <row r="568" s="136" customFormat="1" ht="12.75" x14ac:dyDescent="0.2"/>
    <row r="569" s="136" customFormat="1" ht="12.75" x14ac:dyDescent="0.2"/>
    <row r="570" s="136" customFormat="1" ht="12.75" x14ac:dyDescent="0.2"/>
    <row r="571" s="136" customFormat="1" ht="12.75" x14ac:dyDescent="0.2"/>
    <row r="572" s="136" customFormat="1" ht="12.75" x14ac:dyDescent="0.2"/>
    <row r="573" s="136" customFormat="1" ht="12.75" x14ac:dyDescent="0.2"/>
    <row r="574" s="136" customFormat="1" ht="12.75" x14ac:dyDescent="0.2"/>
    <row r="575" s="136" customFormat="1" ht="12.75" x14ac:dyDescent="0.2"/>
    <row r="576" s="136" customFormat="1" ht="12.75" x14ac:dyDescent="0.2"/>
    <row r="577" s="136" customFormat="1" ht="12.75" x14ac:dyDescent="0.2"/>
    <row r="578" s="136" customFormat="1" ht="12.75" x14ac:dyDescent="0.2"/>
    <row r="579" s="136" customFormat="1" ht="12.75" x14ac:dyDescent="0.2"/>
    <row r="580" s="136" customFormat="1" ht="12.75" x14ac:dyDescent="0.2"/>
    <row r="581" s="136" customFormat="1" ht="12.75" x14ac:dyDescent="0.2"/>
    <row r="582" s="136" customFormat="1" ht="12.75" x14ac:dyDescent="0.2"/>
    <row r="583" s="136" customFormat="1" ht="12.75" x14ac:dyDescent="0.2"/>
    <row r="584" s="136" customFormat="1" ht="12.75" x14ac:dyDescent="0.2"/>
    <row r="585" s="136" customFormat="1" ht="12.75" x14ac:dyDescent="0.2"/>
    <row r="586" s="136" customFormat="1" ht="12.75" x14ac:dyDescent="0.2"/>
    <row r="587" s="136" customFormat="1" ht="12.75" x14ac:dyDescent="0.2"/>
    <row r="588" s="136" customFormat="1" ht="12.75" x14ac:dyDescent="0.2"/>
    <row r="589" s="136" customFormat="1" ht="12.75" x14ac:dyDescent="0.2"/>
    <row r="590" s="136" customFormat="1" ht="12.75" x14ac:dyDescent="0.2"/>
    <row r="591" s="136" customFormat="1" ht="12.75" x14ac:dyDescent="0.2"/>
    <row r="592" s="136" customFormat="1" ht="12.75" x14ac:dyDescent="0.2"/>
    <row r="593" s="136" customFormat="1" ht="12.75" x14ac:dyDescent="0.2"/>
    <row r="594" s="136" customFormat="1" ht="12.75" x14ac:dyDescent="0.2"/>
    <row r="595" s="136" customFormat="1" ht="12.75" x14ac:dyDescent="0.2"/>
    <row r="596" s="136" customFormat="1" ht="12.75" x14ac:dyDescent="0.2"/>
    <row r="597" s="136" customFormat="1" ht="12.75" x14ac:dyDescent="0.2"/>
    <row r="598" s="136" customFormat="1" ht="12.75" x14ac:dyDescent="0.2"/>
    <row r="599" s="136" customFormat="1" ht="12.75" x14ac:dyDescent="0.2"/>
    <row r="600" s="136" customFormat="1" ht="12.75" x14ac:dyDescent="0.2"/>
    <row r="601" s="136" customFormat="1" ht="12.75" x14ac:dyDescent="0.2"/>
    <row r="602" s="136" customFormat="1" ht="12.75" x14ac:dyDescent="0.2"/>
    <row r="603" s="136" customFormat="1" ht="12.75" x14ac:dyDescent="0.2"/>
    <row r="604" s="136" customFormat="1" ht="12.75" x14ac:dyDescent="0.2"/>
    <row r="605" s="136" customFormat="1" ht="12.75" x14ac:dyDescent="0.2"/>
    <row r="606" s="136" customFormat="1" ht="12.75" x14ac:dyDescent="0.2"/>
    <row r="607" s="136" customFormat="1" ht="12.75" x14ac:dyDescent="0.2"/>
    <row r="608" s="136" customFormat="1" ht="12.75" x14ac:dyDescent="0.2"/>
    <row r="609" s="136" customFormat="1" ht="12.75" x14ac:dyDescent="0.2"/>
    <row r="610" s="136" customFormat="1" ht="12.75" x14ac:dyDescent="0.2"/>
    <row r="611" s="136" customFormat="1" ht="12.75" x14ac:dyDescent="0.2"/>
    <row r="612" s="136" customFormat="1" ht="12.75" x14ac:dyDescent="0.2"/>
    <row r="613" s="136" customFormat="1" ht="12.75" x14ac:dyDescent="0.2"/>
    <row r="614" s="136" customFormat="1" ht="12.75" x14ac:dyDescent="0.2"/>
    <row r="615" s="136" customFormat="1" ht="12.75" x14ac:dyDescent="0.2"/>
    <row r="616" s="136" customFormat="1" ht="12.75" x14ac:dyDescent="0.2"/>
    <row r="617" s="136" customFormat="1" ht="12.75" x14ac:dyDescent="0.2"/>
    <row r="618" s="136" customFormat="1" ht="12.75" x14ac:dyDescent="0.2"/>
    <row r="619" s="136" customFormat="1" ht="12.75" x14ac:dyDescent="0.2"/>
    <row r="620" s="136" customFormat="1" ht="12.75" x14ac:dyDescent="0.2"/>
    <row r="621" s="136" customFormat="1" ht="12.75" x14ac:dyDescent="0.2"/>
    <row r="622" s="136" customFormat="1" ht="12.75" x14ac:dyDescent="0.2"/>
    <row r="623" s="136" customFormat="1" ht="12.75" x14ac:dyDescent="0.2"/>
    <row r="624" s="136" customFormat="1" ht="12.75" x14ac:dyDescent="0.2"/>
    <row r="625" s="136" customFormat="1" ht="12.75" x14ac:dyDescent="0.2"/>
    <row r="626" s="136" customFormat="1" ht="12.75" x14ac:dyDescent="0.2"/>
    <row r="627" s="136" customFormat="1" ht="12.75" x14ac:dyDescent="0.2"/>
    <row r="628" s="136" customFormat="1" ht="12.75" x14ac:dyDescent="0.2"/>
    <row r="629" s="136" customFormat="1" ht="12.75" x14ac:dyDescent="0.2"/>
    <row r="630" s="136" customFormat="1" ht="12.75" x14ac:dyDescent="0.2"/>
    <row r="631" s="136" customFormat="1" ht="12.75" x14ac:dyDescent="0.2"/>
    <row r="632" s="136" customFormat="1" ht="12.75" x14ac:dyDescent="0.2"/>
    <row r="633" s="136" customFormat="1" ht="12.75" x14ac:dyDescent="0.2"/>
    <row r="634" s="136" customFormat="1" ht="12.75" x14ac:dyDescent="0.2"/>
    <row r="635" s="136" customFormat="1" ht="12.75" x14ac:dyDescent="0.2"/>
    <row r="636" s="136" customFormat="1" ht="12.75" x14ac:dyDescent="0.2"/>
    <row r="637" s="136" customFormat="1" ht="12.75" x14ac:dyDescent="0.2"/>
    <row r="638" s="136" customFormat="1" ht="12.75" x14ac:dyDescent="0.2"/>
    <row r="639" s="136" customFormat="1" ht="12.75" x14ac:dyDescent="0.2"/>
    <row r="640" s="136" customFormat="1" ht="12.75" x14ac:dyDescent="0.2"/>
    <row r="641" s="136" customFormat="1" ht="12.75" x14ac:dyDescent="0.2"/>
    <row r="642" s="136" customFormat="1" ht="12.75" x14ac:dyDescent="0.2"/>
    <row r="643" s="136" customFormat="1" ht="12.75" x14ac:dyDescent="0.2"/>
    <row r="644" s="136" customFormat="1" ht="12.75" x14ac:dyDescent="0.2"/>
    <row r="645" s="136" customFormat="1" ht="12.75" x14ac:dyDescent="0.2"/>
    <row r="646" s="136" customFormat="1" ht="12.75" x14ac:dyDescent="0.2"/>
    <row r="647" s="136" customFormat="1" ht="12.75" x14ac:dyDescent="0.2"/>
    <row r="648" s="136" customFormat="1" ht="12.75" x14ac:dyDescent="0.2"/>
    <row r="649" s="136" customFormat="1" ht="12.75" x14ac:dyDescent="0.2"/>
    <row r="650" s="136" customFormat="1" ht="12.75" x14ac:dyDescent="0.2"/>
    <row r="651" s="136" customFormat="1" ht="12.75" x14ac:dyDescent="0.2"/>
    <row r="652" s="136" customFormat="1" ht="12.75" x14ac:dyDescent="0.2"/>
    <row r="653" s="136" customFormat="1" ht="12.75" x14ac:dyDescent="0.2"/>
    <row r="654" s="136" customFormat="1" ht="12.75" x14ac:dyDescent="0.2"/>
    <row r="655" s="136" customFormat="1" ht="12.75" x14ac:dyDescent="0.2"/>
    <row r="656" s="136" customFormat="1" ht="12.75" x14ac:dyDescent="0.2"/>
    <row r="657" s="136" customFormat="1" ht="12.75" x14ac:dyDescent="0.2"/>
    <row r="658" s="136" customFormat="1" ht="12.75" x14ac:dyDescent="0.2"/>
    <row r="659" s="136" customFormat="1" ht="12.75" x14ac:dyDescent="0.2"/>
    <row r="660" s="136" customFormat="1" ht="12.75" x14ac:dyDescent="0.2"/>
    <row r="661" s="136" customFormat="1" ht="12.75" x14ac:dyDescent="0.2"/>
    <row r="662" s="136" customFormat="1" ht="12.75" x14ac:dyDescent="0.2"/>
    <row r="663" s="136" customFormat="1" ht="12.75" x14ac:dyDescent="0.2"/>
    <row r="664" s="136" customFormat="1" ht="12.75" x14ac:dyDescent="0.2"/>
    <row r="665" s="136" customFormat="1" ht="12.75" x14ac:dyDescent="0.2"/>
    <row r="666" s="136" customFormat="1" ht="12.75" x14ac:dyDescent="0.2"/>
    <row r="667" s="136" customFormat="1" ht="12.75" x14ac:dyDescent="0.2"/>
    <row r="668" s="136" customFormat="1" ht="12.75" x14ac:dyDescent="0.2"/>
    <row r="669" s="136" customFormat="1" ht="12.75" x14ac:dyDescent="0.2"/>
    <row r="670" s="136" customFormat="1" ht="12.75" x14ac:dyDescent="0.2"/>
    <row r="671" s="136" customFormat="1" ht="12.75" x14ac:dyDescent="0.2"/>
    <row r="672" s="136" customFormat="1" ht="12.75" x14ac:dyDescent="0.2"/>
    <row r="673" s="136" customFormat="1" ht="12.75" x14ac:dyDescent="0.2"/>
    <row r="674" s="136" customFormat="1" ht="12.75" x14ac:dyDescent="0.2"/>
    <row r="675" s="136" customFormat="1" ht="12.75" x14ac:dyDescent="0.2"/>
    <row r="676" s="136" customFormat="1" ht="12.75" x14ac:dyDescent="0.2"/>
    <row r="677" s="136" customFormat="1" ht="12.75" x14ac:dyDescent="0.2"/>
    <row r="678" s="136" customFormat="1" ht="12.75" x14ac:dyDescent="0.2"/>
    <row r="679" s="136" customFormat="1" ht="12.75" x14ac:dyDescent="0.2"/>
    <row r="680" s="136" customFormat="1" ht="12.75" x14ac:dyDescent="0.2"/>
    <row r="681" s="136" customFormat="1" ht="12.75" x14ac:dyDescent="0.2"/>
    <row r="682" s="136" customFormat="1" ht="12.75" x14ac:dyDescent="0.2"/>
    <row r="683" s="136" customFormat="1" ht="12.75" x14ac:dyDescent="0.2"/>
    <row r="684" s="136" customFormat="1" ht="12.75" x14ac:dyDescent="0.2"/>
    <row r="685" s="136" customFormat="1" ht="12.75" x14ac:dyDescent="0.2"/>
    <row r="686" s="136" customFormat="1" ht="12.75" x14ac:dyDescent="0.2"/>
    <row r="687" s="136" customFormat="1" ht="12.75" x14ac:dyDescent="0.2"/>
    <row r="688" s="136" customFormat="1" ht="12.75" x14ac:dyDescent="0.2"/>
    <row r="689" s="136" customFormat="1" ht="12.75" x14ac:dyDescent="0.2"/>
    <row r="690" s="136" customFormat="1" ht="12.75" x14ac:dyDescent="0.2"/>
    <row r="691" s="136" customFormat="1" ht="12.75" x14ac:dyDescent="0.2"/>
    <row r="692" s="136" customFormat="1" ht="12.75" x14ac:dyDescent="0.2"/>
    <row r="693" s="136" customFormat="1" ht="12.75" x14ac:dyDescent="0.2"/>
    <row r="694" s="136" customFormat="1" ht="12.75" x14ac:dyDescent="0.2"/>
    <row r="695" s="136" customFormat="1" ht="12.75" x14ac:dyDescent="0.2"/>
    <row r="696" s="136" customFormat="1" ht="12.75" x14ac:dyDescent="0.2"/>
    <row r="697" s="136" customFormat="1" ht="12.75" x14ac:dyDescent="0.2"/>
    <row r="698" s="136" customFormat="1" ht="12.75" x14ac:dyDescent="0.2"/>
    <row r="699" s="136" customFormat="1" ht="12.75" x14ac:dyDescent="0.2"/>
    <row r="700" s="136" customFormat="1" ht="12.75" x14ac:dyDescent="0.2"/>
    <row r="701" s="136" customFormat="1" ht="12.75" x14ac:dyDescent="0.2"/>
    <row r="702" s="136" customFormat="1" ht="12.75" x14ac:dyDescent="0.2"/>
    <row r="703" s="136" customFormat="1" ht="12.75" x14ac:dyDescent="0.2"/>
    <row r="704" s="136" customFormat="1" ht="12.75" x14ac:dyDescent="0.2"/>
    <row r="705" s="136" customFormat="1" ht="12.75" x14ac:dyDescent="0.2"/>
    <row r="706" s="136" customFormat="1" ht="12.75" x14ac:dyDescent="0.2"/>
    <row r="707" s="136" customFormat="1" ht="12.75" x14ac:dyDescent="0.2"/>
    <row r="708" s="136" customFormat="1" ht="12.75" x14ac:dyDescent="0.2"/>
    <row r="709" s="136" customFormat="1" ht="12.75" x14ac:dyDescent="0.2"/>
    <row r="710" s="136" customFormat="1" ht="12.75" x14ac:dyDescent="0.2"/>
    <row r="711" s="136" customFormat="1" ht="12.75" x14ac:dyDescent="0.2"/>
    <row r="712" s="136" customFormat="1" ht="12.75" x14ac:dyDescent="0.2"/>
    <row r="713" s="136" customFormat="1" ht="12.75" x14ac:dyDescent="0.2"/>
    <row r="714" s="136" customFormat="1" ht="12.75" x14ac:dyDescent="0.2"/>
    <row r="715" s="136" customFormat="1" ht="12.75" x14ac:dyDescent="0.2"/>
    <row r="716" s="136" customFormat="1" ht="12.75" x14ac:dyDescent="0.2"/>
    <row r="717" s="136" customFormat="1" ht="12.75" x14ac:dyDescent="0.2"/>
    <row r="718" s="136" customFormat="1" ht="12.75" x14ac:dyDescent="0.2"/>
    <row r="719" s="136" customFormat="1" ht="12.75" x14ac:dyDescent="0.2"/>
    <row r="720" s="136" customFormat="1" ht="12.75" x14ac:dyDescent="0.2"/>
    <row r="721" s="136" customFormat="1" ht="12.75" x14ac:dyDescent="0.2"/>
    <row r="722" s="136" customFormat="1" ht="12.75" x14ac:dyDescent="0.2"/>
    <row r="723" s="136" customFormat="1" ht="12.75" x14ac:dyDescent="0.2"/>
    <row r="724" s="136" customFormat="1" ht="12.75" x14ac:dyDescent="0.2"/>
    <row r="725" s="136" customFormat="1" ht="12.75" x14ac:dyDescent="0.2"/>
    <row r="726" s="136" customFormat="1" ht="12.75" x14ac:dyDescent="0.2"/>
    <row r="727" s="136" customFormat="1" ht="12.75" x14ac:dyDescent="0.2"/>
    <row r="728" s="136" customFormat="1" ht="12.75" x14ac:dyDescent="0.2"/>
    <row r="729" s="136" customFormat="1" ht="12.75" x14ac:dyDescent="0.2"/>
    <row r="730" s="136" customFormat="1" ht="12.75" x14ac:dyDescent="0.2"/>
    <row r="731" s="136" customFormat="1" ht="12.75" x14ac:dyDescent="0.2"/>
    <row r="732" s="136" customFormat="1" ht="12.75" x14ac:dyDescent="0.2"/>
    <row r="733" s="136" customFormat="1" ht="12.75" x14ac:dyDescent="0.2"/>
    <row r="734" s="136" customFormat="1" ht="12.75" x14ac:dyDescent="0.2"/>
    <row r="735" s="136" customFormat="1" ht="12.75" x14ac:dyDescent="0.2"/>
    <row r="736" s="136" customFormat="1" ht="12.75" x14ac:dyDescent="0.2"/>
    <row r="737" s="136" customFormat="1" ht="12.75" x14ac:dyDescent="0.2"/>
    <row r="738" s="136" customFormat="1" ht="12.75" x14ac:dyDescent="0.2"/>
    <row r="739" s="136" customFormat="1" ht="12.75" x14ac:dyDescent="0.2"/>
    <row r="740" s="136" customFormat="1" ht="12.75" x14ac:dyDescent="0.2"/>
    <row r="741" s="136" customFormat="1" ht="12.75" x14ac:dyDescent="0.2"/>
    <row r="742" s="136" customFormat="1" ht="12.75" x14ac:dyDescent="0.2"/>
    <row r="743" s="136" customFormat="1" ht="12.75" x14ac:dyDescent="0.2"/>
    <row r="744" s="136" customFormat="1" ht="12.75" x14ac:dyDescent="0.2"/>
    <row r="745" s="136" customFormat="1" ht="12.75" x14ac:dyDescent="0.2"/>
    <row r="746" s="136" customFormat="1" ht="12.75" x14ac:dyDescent="0.2"/>
    <row r="747" s="136" customFormat="1" ht="12.75" x14ac:dyDescent="0.2"/>
    <row r="748" s="136" customFormat="1" ht="12.75" x14ac:dyDescent="0.2"/>
    <row r="749" s="136" customFormat="1" ht="12.75" x14ac:dyDescent="0.2"/>
    <row r="750" s="136" customFormat="1" ht="12.75" x14ac:dyDescent="0.2"/>
    <row r="751" s="136" customFormat="1" ht="12.75" x14ac:dyDescent="0.2"/>
    <row r="752" s="136" customFormat="1" ht="12.75" x14ac:dyDescent="0.2"/>
    <row r="753" s="136" customFormat="1" ht="12.75" x14ac:dyDescent="0.2"/>
    <row r="754" s="136" customFormat="1" ht="12.75" x14ac:dyDescent="0.2"/>
    <row r="755" s="136" customFormat="1" ht="12.75" x14ac:dyDescent="0.2"/>
    <row r="756" s="136" customFormat="1" ht="12.75" x14ac:dyDescent="0.2"/>
    <row r="757" s="136" customFormat="1" ht="12.75" x14ac:dyDescent="0.2"/>
    <row r="758" s="136" customFormat="1" ht="12.75" x14ac:dyDescent="0.2"/>
    <row r="759" s="136" customFormat="1" ht="12.75" x14ac:dyDescent="0.2"/>
    <row r="760" s="136" customFormat="1" ht="12.75" x14ac:dyDescent="0.2"/>
    <row r="761" s="136" customFormat="1" ht="12.75" x14ac:dyDescent="0.2"/>
    <row r="762" s="136" customFormat="1" ht="12.75" x14ac:dyDescent="0.2"/>
    <row r="763" s="136" customFormat="1" ht="12.75" x14ac:dyDescent="0.2"/>
    <row r="764" s="136" customFormat="1" ht="12.75" x14ac:dyDescent="0.2"/>
    <row r="765" s="136" customFormat="1" ht="12.75" x14ac:dyDescent="0.2"/>
    <row r="766" s="136" customFormat="1" ht="12.75" x14ac:dyDescent="0.2"/>
    <row r="767" s="136" customFormat="1" ht="12.75" x14ac:dyDescent="0.2"/>
    <row r="768" s="136" customFormat="1" ht="12.75" x14ac:dyDescent="0.2"/>
    <row r="769" s="136" customFormat="1" ht="12.75" x14ac:dyDescent="0.2"/>
    <row r="770" s="136" customFormat="1" ht="12.75" x14ac:dyDescent="0.2"/>
    <row r="771" s="136" customFormat="1" ht="12.75" x14ac:dyDescent="0.2"/>
    <row r="772" s="136" customFormat="1" ht="12.75" x14ac:dyDescent="0.2"/>
    <row r="773" s="136" customFormat="1" ht="12.75" x14ac:dyDescent="0.2"/>
    <row r="774" s="136" customFormat="1" ht="12.75" x14ac:dyDescent="0.2"/>
    <row r="775" s="136" customFormat="1" ht="12.75" x14ac:dyDescent="0.2"/>
    <row r="776" s="136" customFormat="1" ht="12.75" x14ac:dyDescent="0.2"/>
    <row r="777" s="136" customFormat="1" ht="12.75" x14ac:dyDescent="0.2"/>
    <row r="778" s="136" customFormat="1" ht="12.75" x14ac:dyDescent="0.2"/>
    <row r="779" s="136" customFormat="1" ht="12.75" x14ac:dyDescent="0.2"/>
    <row r="780" s="136" customFormat="1" ht="12.75" x14ac:dyDescent="0.2"/>
    <row r="781" s="136" customFormat="1" ht="12.75" x14ac:dyDescent="0.2"/>
    <row r="782" s="136" customFormat="1" ht="12.75" x14ac:dyDescent="0.2"/>
    <row r="783" s="136" customFormat="1" ht="12.75" x14ac:dyDescent="0.2"/>
    <row r="784" s="136" customFormat="1" ht="12.75" x14ac:dyDescent="0.2"/>
    <row r="785" s="136" customFormat="1" ht="12.75" x14ac:dyDescent="0.2"/>
    <row r="786" s="136" customFormat="1" ht="12.75" x14ac:dyDescent="0.2"/>
    <row r="787" s="136" customFormat="1" ht="12.75" x14ac:dyDescent="0.2"/>
    <row r="788" s="136" customFormat="1" ht="12.75" x14ac:dyDescent="0.2"/>
    <row r="789" s="136" customFormat="1" ht="12.75" x14ac:dyDescent="0.2"/>
    <row r="790" s="136" customFormat="1" ht="12.75" x14ac:dyDescent="0.2"/>
    <row r="791" s="136" customFormat="1" ht="12.75" x14ac:dyDescent="0.2"/>
    <row r="792" s="136" customFormat="1" ht="12.75" x14ac:dyDescent="0.2"/>
    <row r="793" s="136" customFormat="1" ht="12.75" x14ac:dyDescent="0.2"/>
    <row r="794" s="136" customFormat="1" ht="12.75" x14ac:dyDescent="0.2"/>
    <row r="795" s="136" customFormat="1" ht="12.75" x14ac:dyDescent="0.2"/>
    <row r="796" s="136" customFormat="1" ht="12.75" x14ac:dyDescent="0.2"/>
    <row r="797" s="136" customFormat="1" ht="12.75" x14ac:dyDescent="0.2"/>
    <row r="798" s="136" customFormat="1" ht="12.75" x14ac:dyDescent="0.2"/>
    <row r="799" s="136" customFormat="1" ht="12.75" x14ac:dyDescent="0.2"/>
    <row r="800" s="136" customFormat="1" ht="12.75" x14ac:dyDescent="0.2"/>
    <row r="801" s="136" customFormat="1" ht="12.75" x14ac:dyDescent="0.2"/>
    <row r="802" s="136" customFormat="1" ht="12.75" x14ac:dyDescent="0.2"/>
    <row r="803" s="136" customFormat="1" ht="12.75" x14ac:dyDescent="0.2"/>
    <row r="804" s="136" customFormat="1" ht="12.75" x14ac:dyDescent="0.2"/>
    <row r="805" s="136" customFormat="1" ht="12.75" x14ac:dyDescent="0.2"/>
    <row r="806" s="136" customFormat="1" ht="12.75" x14ac:dyDescent="0.2"/>
    <row r="807" s="136" customFormat="1" ht="12.75" x14ac:dyDescent="0.2"/>
    <row r="808" s="136" customFormat="1" ht="12.75" x14ac:dyDescent="0.2"/>
    <row r="809" s="136" customFormat="1" ht="12.75" x14ac:dyDescent="0.2"/>
    <row r="810" s="136" customFormat="1" ht="12.75" x14ac:dyDescent="0.2"/>
    <row r="811" s="136" customFormat="1" ht="12.75" x14ac:dyDescent="0.2"/>
    <row r="812" s="136" customFormat="1" ht="12.75" x14ac:dyDescent="0.2"/>
    <row r="813" s="136" customFormat="1" ht="12.75" x14ac:dyDescent="0.2"/>
    <row r="814" s="136" customFormat="1" ht="12.75" x14ac:dyDescent="0.2"/>
    <row r="815" s="136" customFormat="1" ht="12.75" x14ac:dyDescent="0.2"/>
    <row r="816" s="136" customFormat="1" ht="12.75" x14ac:dyDescent="0.2"/>
    <row r="817" s="136" customFormat="1" ht="12.75" x14ac:dyDescent="0.2"/>
    <row r="818" s="136" customFormat="1" ht="12.75" x14ac:dyDescent="0.2"/>
    <row r="819" s="136" customFormat="1" ht="12.75" x14ac:dyDescent="0.2"/>
    <row r="820" s="136" customFormat="1" ht="12.75" x14ac:dyDescent="0.2"/>
    <row r="821" s="136" customFormat="1" ht="12.75" x14ac:dyDescent="0.2"/>
    <row r="822" s="136" customFormat="1" ht="12.75" x14ac:dyDescent="0.2"/>
    <row r="823" s="136" customFormat="1" ht="12.75" x14ac:dyDescent="0.2"/>
    <row r="824" s="136" customFormat="1" ht="12.75" x14ac:dyDescent="0.2"/>
    <row r="825" s="136" customFormat="1" ht="12.75" x14ac:dyDescent="0.2"/>
    <row r="826" s="136" customFormat="1" ht="12.75" x14ac:dyDescent="0.2"/>
    <row r="827" s="136" customFormat="1" ht="12.75" x14ac:dyDescent="0.2"/>
    <row r="828" s="136" customFormat="1" ht="12.75" x14ac:dyDescent="0.2"/>
    <row r="829" s="136" customFormat="1" ht="12.75" x14ac:dyDescent="0.2"/>
    <row r="830" s="136" customFormat="1" ht="12.75" x14ac:dyDescent="0.2"/>
    <row r="831" s="136" customFormat="1" ht="12.75" x14ac:dyDescent="0.2"/>
    <row r="832" s="136" customFormat="1" ht="12.75" x14ac:dyDescent="0.2"/>
    <row r="833" s="136" customFormat="1" ht="12.75" x14ac:dyDescent="0.2"/>
    <row r="834" s="136" customFormat="1" ht="12.75" x14ac:dyDescent="0.2"/>
    <row r="835" s="136" customFormat="1" ht="12.75" x14ac:dyDescent="0.2"/>
    <row r="836" s="136" customFormat="1" ht="12.75" x14ac:dyDescent="0.2"/>
    <row r="837" s="136" customFormat="1" ht="12.75" x14ac:dyDescent="0.2"/>
    <row r="838" s="136" customFormat="1" ht="12.75" x14ac:dyDescent="0.2"/>
    <row r="839" s="136" customFormat="1" ht="12.75" x14ac:dyDescent="0.2"/>
    <row r="840" s="136" customFormat="1" ht="12.75" x14ac:dyDescent="0.2"/>
    <row r="841" s="136" customFormat="1" ht="12.75" x14ac:dyDescent="0.2"/>
    <row r="842" s="136" customFormat="1" ht="12.75" x14ac:dyDescent="0.2"/>
    <row r="843" s="136" customFormat="1" ht="12.75" x14ac:dyDescent="0.2"/>
    <row r="844" s="136" customFormat="1" ht="12.75" x14ac:dyDescent="0.2"/>
    <row r="845" s="136" customFormat="1" ht="12.75" x14ac:dyDescent="0.2"/>
    <row r="846" s="136" customFormat="1" ht="12.75" x14ac:dyDescent="0.2"/>
    <row r="847" s="136" customFormat="1" ht="12.75" x14ac:dyDescent="0.2"/>
    <row r="848" s="136" customFormat="1" ht="12.75" x14ac:dyDescent="0.2"/>
    <row r="849" s="136" customFormat="1" ht="12.75" x14ac:dyDescent="0.2"/>
    <row r="850" s="136" customFormat="1" ht="12.75" x14ac:dyDescent="0.2"/>
    <row r="851" s="136" customFormat="1" ht="12.75" x14ac:dyDescent="0.2"/>
    <row r="852" s="136" customFormat="1" ht="12.75" x14ac:dyDescent="0.2"/>
    <row r="853" s="136" customFormat="1" ht="12.75" x14ac:dyDescent="0.2"/>
    <row r="854" s="136" customFormat="1" ht="12.75" x14ac:dyDescent="0.2"/>
    <row r="855" s="136" customFormat="1" ht="12.75" x14ac:dyDescent="0.2"/>
    <row r="856" s="136" customFormat="1" ht="12.75" x14ac:dyDescent="0.2"/>
    <row r="857" s="136" customFormat="1" ht="12.75" x14ac:dyDescent="0.2"/>
    <row r="858" s="136" customFormat="1" ht="12.75" x14ac:dyDescent="0.2"/>
    <row r="859" s="136" customFormat="1" ht="12.75" x14ac:dyDescent="0.2"/>
    <row r="860" s="136" customFormat="1" ht="12.75" x14ac:dyDescent="0.2"/>
    <row r="861" s="136" customFormat="1" ht="12.75" x14ac:dyDescent="0.2"/>
    <row r="862" s="136" customFormat="1" ht="12.75" x14ac:dyDescent="0.2"/>
    <row r="863" s="136" customFormat="1" ht="12.75" x14ac:dyDescent="0.2"/>
    <row r="864" s="136" customFormat="1" ht="12.75" x14ac:dyDescent="0.2"/>
    <row r="865" s="136" customFormat="1" ht="12.75" x14ac:dyDescent="0.2"/>
    <row r="866" s="136" customFormat="1" ht="12.75" x14ac:dyDescent="0.2"/>
    <row r="867" s="136" customFormat="1" ht="12.75" x14ac:dyDescent="0.2"/>
    <row r="868" s="136" customFormat="1" ht="12.75" x14ac:dyDescent="0.2"/>
    <row r="869" s="136" customFormat="1" ht="12.75" x14ac:dyDescent="0.2"/>
    <row r="870" s="136" customFormat="1" ht="12.75" x14ac:dyDescent="0.2"/>
    <row r="871" s="136" customFormat="1" ht="12.75" x14ac:dyDescent="0.2"/>
    <row r="872" s="136" customFormat="1" ht="12.75" x14ac:dyDescent="0.2"/>
    <row r="873" s="136" customFormat="1" ht="12.75" x14ac:dyDescent="0.2"/>
    <row r="874" s="136" customFormat="1" ht="12.75" x14ac:dyDescent="0.2"/>
    <row r="875" s="136" customFormat="1" ht="12.75" x14ac:dyDescent="0.2"/>
    <row r="876" s="136" customFormat="1" ht="12.75" x14ac:dyDescent="0.2"/>
    <row r="877" s="136" customFormat="1" ht="12.75" x14ac:dyDescent="0.2"/>
    <row r="878" s="136" customFormat="1" ht="12.75" x14ac:dyDescent="0.2"/>
    <row r="879" s="136" customFormat="1" ht="12.75" x14ac:dyDescent="0.2"/>
    <row r="880" s="136" customFormat="1" ht="12.75" x14ac:dyDescent="0.2"/>
    <row r="881" s="136" customFormat="1" ht="12.75" x14ac:dyDescent="0.2"/>
    <row r="882" s="136" customFormat="1" ht="12.75" x14ac:dyDescent="0.2"/>
    <row r="883" s="136" customFormat="1" ht="12.75" x14ac:dyDescent="0.2"/>
    <row r="884" s="136" customFormat="1" ht="12.75" x14ac:dyDescent="0.2"/>
    <row r="885" s="136" customFormat="1" ht="12.75" x14ac:dyDescent="0.2"/>
    <row r="886" s="136" customFormat="1" ht="12.75" x14ac:dyDescent="0.2"/>
    <row r="887" s="136" customFormat="1" ht="12.75" x14ac:dyDescent="0.2"/>
    <row r="888" s="136" customFormat="1" ht="12.75" x14ac:dyDescent="0.2"/>
    <row r="889" s="136" customFormat="1" ht="12.75" x14ac:dyDescent="0.2"/>
    <row r="890" s="136" customFormat="1" ht="12.75" x14ac:dyDescent="0.2"/>
    <row r="891" s="136" customFormat="1" ht="12.75" x14ac:dyDescent="0.2"/>
    <row r="892" s="136" customFormat="1" ht="12.75" x14ac:dyDescent="0.2"/>
    <row r="893" s="136" customFormat="1" ht="12.75" x14ac:dyDescent="0.2"/>
    <row r="894" s="136" customFormat="1" ht="12.75" x14ac:dyDescent="0.2"/>
    <row r="895" s="136" customFormat="1" ht="12.75" x14ac:dyDescent="0.2"/>
    <row r="896" s="136" customFormat="1" ht="12.75" x14ac:dyDescent="0.2"/>
    <row r="897" s="136" customFormat="1" ht="12.75" x14ac:dyDescent="0.2"/>
    <row r="898" s="136" customFormat="1" ht="12.75" x14ac:dyDescent="0.2"/>
    <row r="899" s="136" customFormat="1" ht="12.75" x14ac:dyDescent="0.2"/>
    <row r="900" s="136" customFormat="1" ht="12.75" x14ac:dyDescent="0.2"/>
    <row r="901" s="136" customFormat="1" ht="12.75" x14ac:dyDescent="0.2"/>
    <row r="902" s="136" customFormat="1" ht="12.75" x14ac:dyDescent="0.2"/>
    <row r="903" s="136" customFormat="1" ht="12.75" x14ac:dyDescent="0.2"/>
    <row r="904" s="136" customFormat="1" ht="12.75" x14ac:dyDescent="0.2"/>
    <row r="905" s="136" customFormat="1" ht="12.75" x14ac:dyDescent="0.2"/>
    <row r="906" s="136" customFormat="1" ht="12.75" x14ac:dyDescent="0.2"/>
    <row r="907" s="136" customFormat="1" ht="12.75" x14ac:dyDescent="0.2"/>
    <row r="908" s="136" customFormat="1" ht="12.75" x14ac:dyDescent="0.2"/>
    <row r="909" s="136" customFormat="1" ht="12.75" x14ac:dyDescent="0.2"/>
    <row r="910" s="136" customFormat="1" ht="12.75" x14ac:dyDescent="0.2"/>
    <row r="911" s="136" customFormat="1" ht="12.75" x14ac:dyDescent="0.2"/>
    <row r="912" s="136" customFormat="1" ht="12.75" x14ac:dyDescent="0.2"/>
    <row r="913" s="136" customFormat="1" ht="12.75" x14ac:dyDescent="0.2"/>
    <row r="914" s="136" customFormat="1" ht="12.75" x14ac:dyDescent="0.2"/>
    <row r="915" s="136" customFormat="1" ht="12.75" x14ac:dyDescent="0.2"/>
    <row r="916" s="136" customFormat="1" ht="12.75" x14ac:dyDescent="0.2"/>
    <row r="917" s="136" customFormat="1" ht="12.75" x14ac:dyDescent="0.2"/>
    <row r="918" s="136" customFormat="1" ht="12.75" x14ac:dyDescent="0.2"/>
    <row r="919" s="136" customFormat="1" ht="12.75" x14ac:dyDescent="0.2"/>
    <row r="920" s="136" customFormat="1" ht="12.75" x14ac:dyDescent="0.2"/>
    <row r="921" s="136" customFormat="1" ht="12.75" x14ac:dyDescent="0.2"/>
    <row r="922" s="136" customFormat="1" ht="12.75" x14ac:dyDescent="0.2"/>
  </sheetData>
  <mergeCells count="6">
    <mergeCell ref="A6:B6"/>
    <mergeCell ref="F4:H4"/>
    <mergeCell ref="A2:H2"/>
    <mergeCell ref="A4:A5"/>
    <mergeCell ref="B4:B5"/>
    <mergeCell ref="C4:E4"/>
  </mergeCells>
  <phoneticPr fontId="3" type="noConversion"/>
  <conditionalFormatting sqref="C16:D55 F16:G55">
    <cfRule type="containsBlanks" dxfId="96" priority="3">
      <formula>LEN(TRIM(C16))=0</formula>
    </cfRule>
  </conditionalFormatting>
  <conditionalFormatting sqref="H9:H14">
    <cfRule type="containsBlanks" dxfId="95" priority="44">
      <formula>LEN(TRIM(H9))=0</formula>
    </cfRule>
  </conditionalFormatting>
  <conditionalFormatting sqref="H16:H56">
    <cfRule type="containsBlanks" dxfId="94" priority="30">
      <formula>LEN(TRIM(H16))=0</formula>
    </cfRule>
  </conditionalFormatting>
  <conditionalFormatting sqref="E9:E13">
    <cfRule type="containsBlanks" dxfId="93" priority="2">
      <formula>LEN(TRIM(E9))=0</formula>
    </cfRule>
  </conditionalFormatting>
  <conditionalFormatting sqref="E16:E55">
    <cfRule type="containsBlanks" dxfId="92" priority="1">
      <formula>LEN(TRIM(E16))=0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orientation="portrait" verticalDpi="0" r:id="rId1"/>
  <ignoredErrors>
    <ignoredError sqref="B2 F1:H4 B1 A3:B5 C1:D3 C4" numberStoredAsText="1"/>
    <ignoredError sqref="H15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 codeName="Hoja6">
    <tabColor rgb="FFD9EFFF"/>
  </sheetPr>
  <dimension ref="A1:J124"/>
  <sheetViews>
    <sheetView showGridLines="0" topLeftCell="A91" zoomScale="150" workbookViewId="0">
      <selection activeCell="A62" sqref="A62"/>
    </sheetView>
  </sheetViews>
  <sheetFormatPr baseColWidth="10" defaultColWidth="11.42578125" defaultRowHeight="12.75" x14ac:dyDescent="0.25"/>
  <cols>
    <col min="1" max="1" width="7.7109375" style="38" customWidth="1"/>
    <col min="2" max="2" width="38" style="38" customWidth="1"/>
    <col min="3" max="8" width="8.42578125" style="38" customWidth="1"/>
    <col min="9" max="10" width="11.42578125" style="38"/>
    <col min="11" max="11" width="17.5703125" style="38" customWidth="1"/>
    <col min="12" max="16384" width="11.42578125" style="38"/>
  </cols>
  <sheetData>
    <row r="1" spans="1:10" ht="15" customHeight="1" x14ac:dyDescent="0.25">
      <c r="A1" s="81" t="s">
        <v>295</v>
      </c>
      <c r="B1" s="81"/>
      <c r="C1" s="81"/>
      <c r="D1" s="81"/>
      <c r="E1" s="81"/>
    </row>
    <row r="2" spans="1:10" ht="13.5" x14ac:dyDescent="0.25">
      <c r="A2" s="261" t="s">
        <v>58</v>
      </c>
      <c r="B2" s="261"/>
      <c r="C2" s="81"/>
      <c r="D2" s="81"/>
      <c r="E2" s="81"/>
    </row>
    <row r="3" spans="1:10" ht="4.3499999999999996" customHeight="1" x14ac:dyDescent="0.25">
      <c r="A3" s="49"/>
      <c r="B3" s="49"/>
      <c r="C3" s="49"/>
      <c r="D3" s="49"/>
      <c r="E3" s="49"/>
    </row>
    <row r="4" spans="1:10" ht="12" customHeight="1" x14ac:dyDescent="0.25">
      <c r="A4" s="259" t="s">
        <v>31</v>
      </c>
      <c r="B4" s="259" t="s">
        <v>4</v>
      </c>
      <c r="C4" s="257" t="s">
        <v>349</v>
      </c>
      <c r="D4" s="258"/>
      <c r="E4" s="183" t="s">
        <v>32</v>
      </c>
      <c r="F4" s="257" t="s">
        <v>221</v>
      </c>
      <c r="G4" s="258"/>
      <c r="H4" s="183" t="s">
        <v>32</v>
      </c>
    </row>
    <row r="5" spans="1:10" x14ac:dyDescent="0.25">
      <c r="A5" s="260"/>
      <c r="B5" s="260"/>
      <c r="C5" s="185">
        <v>2024</v>
      </c>
      <c r="D5" s="186" t="s">
        <v>280</v>
      </c>
      <c r="E5" s="184" t="s">
        <v>33</v>
      </c>
      <c r="F5" s="185">
        <v>2024</v>
      </c>
      <c r="G5" s="186" t="s">
        <v>280</v>
      </c>
      <c r="H5" s="187" t="s">
        <v>33</v>
      </c>
    </row>
    <row r="6" spans="1:10" ht="3.95" customHeight="1" x14ac:dyDescent="0.25">
      <c r="A6" s="98"/>
      <c r="B6" s="98"/>
      <c r="C6" s="98"/>
      <c r="D6" s="98"/>
      <c r="E6" s="98"/>
      <c r="F6" s="66"/>
      <c r="G6" s="66"/>
      <c r="H6" s="98"/>
    </row>
    <row r="7" spans="1:10" ht="10.5" customHeight="1" x14ac:dyDescent="0.25">
      <c r="A7" s="92" t="s">
        <v>68</v>
      </c>
      <c r="B7" s="13" t="s">
        <v>299</v>
      </c>
      <c r="C7" s="138">
        <v>325845.91283400013</v>
      </c>
      <c r="D7" s="138">
        <v>373513.64145500003</v>
      </c>
      <c r="E7" s="165">
        <f>IFERROR(((D7/C7-1)),"")</f>
        <v>0.1462891714872725</v>
      </c>
      <c r="F7" s="138">
        <v>37225.144307999995</v>
      </c>
      <c r="G7" s="138">
        <v>42060.960304000029</v>
      </c>
      <c r="H7" s="176">
        <f>IFERROR(((G7/F7-1)),"")</f>
        <v>0.12990724645655094</v>
      </c>
    </row>
    <row r="8" spans="1:10" ht="10.5" customHeight="1" x14ac:dyDescent="0.25">
      <c r="A8" s="92" t="s">
        <v>10</v>
      </c>
      <c r="B8" s="13" t="s">
        <v>204</v>
      </c>
      <c r="C8" s="138">
        <v>558063.26849800022</v>
      </c>
      <c r="D8" s="138">
        <v>717753.97730499995</v>
      </c>
      <c r="E8" s="165">
        <f t="shared" ref="E8:E56" si="0">IFERROR(((D8/C8-1)),"")</f>
        <v>0.28615162083109213</v>
      </c>
      <c r="F8" s="138">
        <v>190374.89397999985</v>
      </c>
      <c r="G8" s="138">
        <v>217398.97982799969</v>
      </c>
      <c r="H8" s="176">
        <f t="shared" ref="H8:H57" si="1">IFERROR(((G8/F8-1)),"")</f>
        <v>0.1419519416821784</v>
      </c>
      <c r="I8" s="132"/>
    </row>
    <row r="9" spans="1:10" ht="10.5" customHeight="1" x14ac:dyDescent="0.25">
      <c r="A9" s="92" t="s">
        <v>9</v>
      </c>
      <c r="B9" s="13" t="s">
        <v>289</v>
      </c>
      <c r="C9" s="138">
        <v>243939.78676199997</v>
      </c>
      <c r="D9" s="138">
        <v>242082.44498499995</v>
      </c>
      <c r="E9" s="165">
        <f t="shared" si="0"/>
        <v>-7.6139353963284861E-3</v>
      </c>
      <c r="F9" s="138">
        <v>14045.897786000014</v>
      </c>
      <c r="G9" s="138">
        <v>27196.061104000011</v>
      </c>
      <c r="H9" s="176">
        <f t="shared" si="1"/>
        <v>0.93622803742080318</v>
      </c>
      <c r="I9" s="132"/>
    </row>
    <row r="10" spans="1:10" ht="10.5" customHeight="1" x14ac:dyDescent="0.25">
      <c r="A10" s="92" t="s">
        <v>63</v>
      </c>
      <c r="B10" s="13" t="s">
        <v>228</v>
      </c>
      <c r="C10" s="138">
        <v>570456.56329799967</v>
      </c>
      <c r="D10" s="138">
        <v>770873.12949199963</v>
      </c>
      <c r="E10" s="165">
        <f t="shared" si="0"/>
        <v>0.35132660238901448</v>
      </c>
      <c r="F10" s="138">
        <v>2656.0421009999995</v>
      </c>
      <c r="G10" s="138">
        <v>4267.9205999999986</v>
      </c>
      <c r="H10" s="176">
        <f t="shared" si="1"/>
        <v>0.60687234528139711</v>
      </c>
      <c r="I10" s="132"/>
      <c r="J10" s="132"/>
    </row>
    <row r="11" spans="1:10" ht="10.5" customHeight="1" x14ac:dyDescent="0.25">
      <c r="A11" s="92" t="s">
        <v>69</v>
      </c>
      <c r="B11" s="13" t="s">
        <v>282</v>
      </c>
      <c r="C11" s="138">
        <v>96577.719007000022</v>
      </c>
      <c r="D11" s="138">
        <v>112399.60588799999</v>
      </c>
      <c r="E11" s="165">
        <f t="shared" si="0"/>
        <v>0.16382543555261631</v>
      </c>
      <c r="F11" s="138">
        <v>4822.0065039999999</v>
      </c>
      <c r="G11" s="138">
        <v>5632.3184970000002</v>
      </c>
      <c r="H11" s="176">
        <f t="shared" si="1"/>
        <v>0.16804456657779743</v>
      </c>
      <c r="I11" s="132"/>
      <c r="J11" s="132"/>
    </row>
    <row r="12" spans="1:10" ht="10.5" customHeight="1" x14ac:dyDescent="0.25">
      <c r="A12" s="92" t="s">
        <v>12</v>
      </c>
      <c r="B12" s="13" t="s">
        <v>255</v>
      </c>
      <c r="C12" s="138">
        <v>96731.259226999988</v>
      </c>
      <c r="D12" s="138">
        <v>106435.98063900002</v>
      </c>
      <c r="E12" s="165">
        <f t="shared" si="0"/>
        <v>0.1003266316344118</v>
      </c>
      <c r="F12" s="138">
        <v>13675.833337000004</v>
      </c>
      <c r="G12" s="138">
        <v>15494.450530000002</v>
      </c>
      <c r="H12" s="176">
        <f t="shared" si="1"/>
        <v>0.13298035653006424</v>
      </c>
      <c r="I12" s="132"/>
      <c r="J12" s="132"/>
    </row>
    <row r="13" spans="1:10" ht="10.5" customHeight="1" x14ac:dyDescent="0.25">
      <c r="A13" s="92" t="s">
        <v>11</v>
      </c>
      <c r="B13" s="13" t="s">
        <v>205</v>
      </c>
      <c r="C13" s="138">
        <v>177903.40376499988</v>
      </c>
      <c r="D13" s="138">
        <v>252236.6896529998</v>
      </c>
      <c r="E13" s="165">
        <f t="shared" si="0"/>
        <v>0.41782947551801719</v>
      </c>
      <c r="F13" s="138">
        <v>65945.806671999948</v>
      </c>
      <c r="G13" s="138">
        <v>50890.127816999993</v>
      </c>
      <c r="H13" s="176">
        <f t="shared" si="1"/>
        <v>-0.22830380906376069</v>
      </c>
      <c r="I13" s="132"/>
      <c r="J13" s="132"/>
    </row>
    <row r="14" spans="1:10" ht="10.5" customHeight="1" x14ac:dyDescent="0.25">
      <c r="A14" s="92" t="s">
        <v>67</v>
      </c>
      <c r="B14" s="13" t="s">
        <v>314</v>
      </c>
      <c r="C14" s="138">
        <v>195032.03068999993</v>
      </c>
      <c r="D14" s="138">
        <v>209645.09447699974</v>
      </c>
      <c r="E14" s="165">
        <f t="shared" si="0"/>
        <v>7.49264812313164E-2</v>
      </c>
      <c r="F14" s="138">
        <v>137.19999999999999</v>
      </c>
      <c r="G14" s="138">
        <v>778.96000000000015</v>
      </c>
      <c r="H14" s="176">
        <f t="shared" si="1"/>
        <v>4.6775510204081652</v>
      </c>
      <c r="I14" s="132"/>
      <c r="J14" s="132"/>
    </row>
    <row r="15" spans="1:10" ht="10.5" customHeight="1" x14ac:dyDescent="0.25">
      <c r="A15" s="92" t="s">
        <v>35</v>
      </c>
      <c r="B15" s="13" t="s">
        <v>321</v>
      </c>
      <c r="C15" s="138">
        <v>209856.27134800001</v>
      </c>
      <c r="D15" s="138">
        <v>221857.20318899999</v>
      </c>
      <c r="E15" s="165">
        <f t="shared" si="0"/>
        <v>5.7186434143295717E-2</v>
      </c>
      <c r="F15" s="138">
        <v>15303.337859000001</v>
      </c>
      <c r="G15" s="138">
        <v>20316.807624999998</v>
      </c>
      <c r="H15" s="176">
        <f t="shared" si="1"/>
        <v>0.32760629165953747</v>
      </c>
      <c r="I15" s="132"/>
      <c r="J15" s="132"/>
    </row>
    <row r="16" spans="1:10" ht="10.5" customHeight="1" x14ac:dyDescent="0.25">
      <c r="A16" s="92" t="s">
        <v>91</v>
      </c>
      <c r="B16" s="13" t="s">
        <v>320</v>
      </c>
      <c r="C16" s="138">
        <v>42903.911949000008</v>
      </c>
      <c r="D16" s="138">
        <v>71132.22202500001</v>
      </c>
      <c r="E16" s="165">
        <f t="shared" si="0"/>
        <v>0.65794256965553788</v>
      </c>
      <c r="F16" s="138">
        <v>4852.3624180000024</v>
      </c>
      <c r="G16" s="138">
        <v>7141.4340420000017</v>
      </c>
      <c r="H16" s="176">
        <f t="shared" si="1"/>
        <v>0.47174374599650903</v>
      </c>
      <c r="I16" s="132"/>
      <c r="J16" s="132"/>
    </row>
    <row r="17" spans="1:10" ht="10.5" customHeight="1" x14ac:dyDescent="0.25">
      <c r="A17" s="92" t="s">
        <v>100</v>
      </c>
      <c r="B17" s="13" t="s">
        <v>315</v>
      </c>
      <c r="C17" s="138">
        <v>6477.4480429999985</v>
      </c>
      <c r="D17" s="138">
        <v>10186.452141000002</v>
      </c>
      <c r="E17" s="165">
        <f t="shared" si="0"/>
        <v>0.57260267830449418</v>
      </c>
      <c r="F17" s="138">
        <v>278.22143</v>
      </c>
      <c r="G17" s="138">
        <v>559.92210299999988</v>
      </c>
      <c r="H17" s="176">
        <f t="shared" si="1"/>
        <v>1.0125053019819497</v>
      </c>
      <c r="J17" s="132"/>
    </row>
    <row r="18" spans="1:10" ht="10.5" customHeight="1" x14ac:dyDescent="0.25">
      <c r="A18" s="92" t="s">
        <v>61</v>
      </c>
      <c r="B18" s="13" t="s">
        <v>229</v>
      </c>
      <c r="C18" s="138">
        <v>36515.415424999999</v>
      </c>
      <c r="D18" s="138">
        <v>84355.480062000017</v>
      </c>
      <c r="E18" s="165">
        <f t="shared" si="0"/>
        <v>1.3101333801133941</v>
      </c>
      <c r="F18" s="138">
        <v>9197.1465470000003</v>
      </c>
      <c r="G18" s="138">
        <v>3276.389952</v>
      </c>
      <c r="H18" s="176">
        <f t="shared" si="1"/>
        <v>-0.64376016678034564</v>
      </c>
    </row>
    <row r="19" spans="1:10" ht="10.5" customHeight="1" x14ac:dyDescent="0.25">
      <c r="A19" s="92" t="s">
        <v>106</v>
      </c>
      <c r="B19" s="13" t="s">
        <v>284</v>
      </c>
      <c r="C19" s="138">
        <v>670.46605899999997</v>
      </c>
      <c r="D19" s="138">
        <v>865.03219299999989</v>
      </c>
      <c r="E19" s="165">
        <f t="shared" si="0"/>
        <v>0.29019535200662538</v>
      </c>
      <c r="F19" s="138">
        <v>58.867750000000008</v>
      </c>
      <c r="G19" s="138">
        <v>79.774500000000003</v>
      </c>
      <c r="H19" s="176">
        <f t="shared" si="1"/>
        <v>0.35514776766565714</v>
      </c>
    </row>
    <row r="20" spans="1:10" ht="10.5" customHeight="1" x14ac:dyDescent="0.25">
      <c r="A20" s="92" t="s">
        <v>64</v>
      </c>
      <c r="B20" s="13" t="s">
        <v>283</v>
      </c>
      <c r="C20" s="138">
        <v>53888.289477000006</v>
      </c>
      <c r="D20" s="138">
        <v>54674.968891000004</v>
      </c>
      <c r="E20" s="165">
        <f t="shared" si="0"/>
        <v>1.4598337071651812E-2</v>
      </c>
      <c r="F20" s="138">
        <v>5379.1332710000015</v>
      </c>
      <c r="G20" s="138">
        <v>5620.8338470000008</v>
      </c>
      <c r="H20" s="176">
        <f t="shared" si="1"/>
        <v>4.4932996418411086E-2</v>
      </c>
    </row>
    <row r="21" spans="1:10" ht="10.5" customHeight="1" x14ac:dyDescent="0.25">
      <c r="A21" s="92" t="s">
        <v>92</v>
      </c>
      <c r="B21" s="13" t="s">
        <v>335</v>
      </c>
      <c r="C21" s="138">
        <v>43444.556540000005</v>
      </c>
      <c r="D21" s="138">
        <v>45967.443504000003</v>
      </c>
      <c r="E21" s="165">
        <f t="shared" si="0"/>
        <v>5.8071417110153734E-2</v>
      </c>
      <c r="F21" s="138">
        <v>7068.9467920000006</v>
      </c>
      <c r="G21" s="138">
        <v>5941.4183439999997</v>
      </c>
      <c r="H21" s="176">
        <f t="shared" si="1"/>
        <v>-0.1595044468683845</v>
      </c>
    </row>
    <row r="22" spans="1:10" ht="10.5" customHeight="1" x14ac:dyDescent="0.25">
      <c r="A22" s="92" t="s">
        <v>101</v>
      </c>
      <c r="B22" s="13" t="s">
        <v>207</v>
      </c>
      <c r="C22" s="138">
        <v>308367.75182100001</v>
      </c>
      <c r="D22" s="138">
        <v>322663.69488300011</v>
      </c>
      <c r="E22" s="165">
        <f t="shared" si="0"/>
        <v>4.6360045684344264E-2</v>
      </c>
      <c r="F22" s="138">
        <v>33325.940892999999</v>
      </c>
      <c r="G22" s="138">
        <v>37109.973200000008</v>
      </c>
      <c r="H22" s="176">
        <f t="shared" si="1"/>
        <v>0.11354615070432517</v>
      </c>
    </row>
    <row r="23" spans="1:10" ht="10.5" customHeight="1" x14ac:dyDescent="0.25">
      <c r="A23" s="92" t="s">
        <v>13</v>
      </c>
      <c r="B23" s="13" t="s">
        <v>336</v>
      </c>
      <c r="C23" s="138">
        <v>150760.41836000001</v>
      </c>
      <c r="D23" s="138">
        <v>148341.43728799999</v>
      </c>
      <c r="E23" s="165">
        <f t="shared" si="0"/>
        <v>-1.60452000486212E-2</v>
      </c>
      <c r="F23" s="138">
        <v>11369.775280000002</v>
      </c>
      <c r="G23" s="138">
        <v>11732.494759999996</v>
      </c>
      <c r="H23" s="176">
        <f t="shared" si="1"/>
        <v>3.190207995034311E-2</v>
      </c>
    </row>
    <row r="24" spans="1:10" ht="10.5" customHeight="1" x14ac:dyDescent="0.25">
      <c r="A24" s="92" t="s">
        <v>88</v>
      </c>
      <c r="B24" s="13" t="s">
        <v>316</v>
      </c>
      <c r="C24" s="138">
        <v>29815.686688000002</v>
      </c>
      <c r="D24" s="138">
        <v>40693.608116000018</v>
      </c>
      <c r="E24" s="165">
        <f t="shared" si="0"/>
        <v>0.36483886961349388</v>
      </c>
      <c r="F24" s="138">
        <v>39.911322999999996</v>
      </c>
      <c r="G24" s="138">
        <v>18.570459999999994</v>
      </c>
      <c r="H24" s="176">
        <f t="shared" si="1"/>
        <v>-0.53470698027224017</v>
      </c>
    </row>
    <row r="25" spans="1:10" ht="10.5" customHeight="1" x14ac:dyDescent="0.25">
      <c r="A25" s="92" t="s">
        <v>98</v>
      </c>
      <c r="B25" s="13" t="s">
        <v>337</v>
      </c>
      <c r="C25" s="138">
        <v>51102.3125</v>
      </c>
      <c r="D25" s="138">
        <v>48928.326495999994</v>
      </c>
      <c r="E25" s="165">
        <f t="shared" si="0"/>
        <v>-4.2541832211605013E-2</v>
      </c>
      <c r="F25" s="138">
        <v>3940.6620720000005</v>
      </c>
      <c r="G25" s="138">
        <v>2810.6687309999998</v>
      </c>
      <c r="H25" s="176">
        <f t="shared" si="1"/>
        <v>-0.2867521549307821</v>
      </c>
    </row>
    <row r="26" spans="1:10" ht="10.5" customHeight="1" x14ac:dyDescent="0.25">
      <c r="A26" s="92" t="s">
        <v>93</v>
      </c>
      <c r="B26" s="13" t="s">
        <v>290</v>
      </c>
      <c r="C26" s="138">
        <v>111107.11100000002</v>
      </c>
      <c r="D26" s="138">
        <v>122479.33000000003</v>
      </c>
      <c r="E26" s="165">
        <f t="shared" si="0"/>
        <v>0.10235365583396372</v>
      </c>
      <c r="F26" s="138">
        <v>10465.575999999997</v>
      </c>
      <c r="G26" s="138">
        <v>3986.808</v>
      </c>
      <c r="H26" s="176">
        <f t="shared" si="1"/>
        <v>-0.61905508115367935</v>
      </c>
    </row>
    <row r="27" spans="1:10" ht="10.5" customHeight="1" x14ac:dyDescent="0.25">
      <c r="A27" s="92" t="s">
        <v>111</v>
      </c>
      <c r="B27" s="13" t="s">
        <v>338</v>
      </c>
      <c r="C27" s="138">
        <v>11961.387311999997</v>
      </c>
      <c r="D27" s="138">
        <v>13189.670336000001</v>
      </c>
      <c r="E27" s="165">
        <f t="shared" si="0"/>
        <v>0.10268733817922238</v>
      </c>
      <c r="F27" s="138">
        <v>882.06767799999989</v>
      </c>
      <c r="G27" s="138">
        <v>993.28269200000022</v>
      </c>
      <c r="H27" s="176">
        <f t="shared" si="1"/>
        <v>0.1260844454159904</v>
      </c>
    </row>
    <row r="28" spans="1:10" ht="10.5" customHeight="1" x14ac:dyDescent="0.25">
      <c r="A28" s="92" t="s">
        <v>90</v>
      </c>
      <c r="B28" s="13" t="s">
        <v>230</v>
      </c>
      <c r="C28" s="138">
        <v>34399.572022000008</v>
      </c>
      <c r="D28" s="138">
        <v>36177.597232</v>
      </c>
      <c r="E28" s="165">
        <f t="shared" si="0"/>
        <v>5.1687422415106488E-2</v>
      </c>
      <c r="F28" s="138">
        <v>1930.3464219999998</v>
      </c>
      <c r="G28" s="138">
        <v>1936.001205</v>
      </c>
      <c r="H28" s="176">
        <f t="shared" si="1"/>
        <v>2.9294135682347289E-3</v>
      </c>
    </row>
    <row r="29" spans="1:10" ht="10.5" customHeight="1" x14ac:dyDescent="0.25">
      <c r="A29" s="92" t="s">
        <v>103</v>
      </c>
      <c r="B29" s="13" t="s">
        <v>209</v>
      </c>
      <c r="C29" s="138">
        <v>78169.998999999996</v>
      </c>
      <c r="D29" s="138">
        <v>92086.425000000003</v>
      </c>
      <c r="E29" s="165">
        <f t="shared" si="0"/>
        <v>0.17802771111715132</v>
      </c>
      <c r="F29" s="138">
        <v>13571.467000000001</v>
      </c>
      <c r="G29" s="138">
        <v>6630.53</v>
      </c>
      <c r="H29" s="176">
        <f t="shared" si="1"/>
        <v>-0.51143601498644187</v>
      </c>
    </row>
    <row r="30" spans="1:10" ht="10.5" customHeight="1" x14ac:dyDescent="0.25">
      <c r="A30" s="92" t="s">
        <v>96</v>
      </c>
      <c r="B30" s="13" t="s">
        <v>339</v>
      </c>
      <c r="C30" s="138">
        <v>31418.287800999999</v>
      </c>
      <c r="D30" s="138">
        <v>34987.057454999995</v>
      </c>
      <c r="E30" s="165">
        <f t="shared" si="0"/>
        <v>0.11358892873488813</v>
      </c>
      <c r="F30" s="138">
        <v>4071.1124669999986</v>
      </c>
      <c r="G30" s="138">
        <v>4224.6133400000008</v>
      </c>
      <c r="H30" s="176">
        <f t="shared" si="1"/>
        <v>3.7704896203252458E-2</v>
      </c>
    </row>
    <row r="31" spans="1:10" ht="10.5" customHeight="1" x14ac:dyDescent="0.25">
      <c r="A31" s="92" t="s">
        <v>225</v>
      </c>
      <c r="B31" s="13" t="s">
        <v>340</v>
      </c>
      <c r="C31" s="138">
        <v>29323.817437999998</v>
      </c>
      <c r="D31" s="138">
        <v>35322.987885999995</v>
      </c>
      <c r="E31" s="165">
        <f t="shared" si="0"/>
        <v>0.20458354239464827</v>
      </c>
      <c r="F31" s="138">
        <v>3520.2415690000003</v>
      </c>
      <c r="G31" s="138">
        <v>2280.408085</v>
      </c>
      <c r="H31" s="176">
        <f t="shared" si="1"/>
        <v>-0.35220125087955301</v>
      </c>
    </row>
    <row r="32" spans="1:10" ht="10.5" customHeight="1" x14ac:dyDescent="0.25">
      <c r="A32" s="92" t="s">
        <v>95</v>
      </c>
      <c r="B32" s="13" t="s">
        <v>206</v>
      </c>
      <c r="C32" s="138">
        <v>47792.619895000011</v>
      </c>
      <c r="D32" s="138">
        <v>52582.56755900001</v>
      </c>
      <c r="E32" s="165">
        <f t="shared" si="0"/>
        <v>0.10022358419612631</v>
      </c>
      <c r="F32" s="138">
        <v>4372.0982089999998</v>
      </c>
      <c r="G32" s="138">
        <v>6195.1482460000034</v>
      </c>
      <c r="H32" s="176">
        <f t="shared" si="1"/>
        <v>0.41697371601745825</v>
      </c>
    </row>
    <row r="33" spans="1:8" ht="10.5" customHeight="1" x14ac:dyDescent="0.25">
      <c r="A33" s="92" t="s">
        <v>168</v>
      </c>
      <c r="B33" s="13" t="s">
        <v>341</v>
      </c>
      <c r="C33" s="138">
        <v>36336.067834999994</v>
      </c>
      <c r="D33" s="138">
        <v>49148.764721</v>
      </c>
      <c r="E33" s="165">
        <f t="shared" si="0"/>
        <v>0.35261649510843407</v>
      </c>
      <c r="F33" s="138">
        <v>4104.237286999999</v>
      </c>
      <c r="G33" s="138">
        <v>3501.6065250000006</v>
      </c>
      <c r="H33" s="176">
        <f t="shared" si="1"/>
        <v>-0.14683136472367386</v>
      </c>
    </row>
    <row r="34" spans="1:8" ht="10.5" customHeight="1" x14ac:dyDescent="0.25">
      <c r="A34" s="92" t="s">
        <v>89</v>
      </c>
      <c r="B34" s="13" t="s">
        <v>342</v>
      </c>
      <c r="C34" s="138">
        <v>16175.077949000002</v>
      </c>
      <c r="D34" s="138">
        <v>19492.703227999995</v>
      </c>
      <c r="E34" s="165">
        <f t="shared" si="0"/>
        <v>0.20510722046969176</v>
      </c>
      <c r="F34" s="138">
        <v>1923.3477320000002</v>
      </c>
      <c r="G34" s="138">
        <v>2072.4608459999995</v>
      </c>
      <c r="H34" s="176">
        <f t="shared" si="1"/>
        <v>7.7527901751257122E-2</v>
      </c>
    </row>
    <row r="35" spans="1:8" ht="10.5" customHeight="1" x14ac:dyDescent="0.25">
      <c r="A35" s="92" t="s">
        <v>115</v>
      </c>
      <c r="B35" s="13" t="s">
        <v>212</v>
      </c>
      <c r="C35" s="138">
        <v>5627.5701190000009</v>
      </c>
      <c r="D35" s="138">
        <v>5196.0044669999997</v>
      </c>
      <c r="E35" s="165">
        <f t="shared" si="0"/>
        <v>-7.6687743177634382E-2</v>
      </c>
      <c r="F35" s="138">
        <v>258.70689500000003</v>
      </c>
      <c r="G35" s="138">
        <v>429.57776199999995</v>
      </c>
      <c r="H35" s="176">
        <f t="shared" si="1"/>
        <v>0.66048052951970959</v>
      </c>
    </row>
    <row r="36" spans="1:8" ht="10.5" customHeight="1" x14ac:dyDescent="0.25">
      <c r="A36" s="92" t="s">
        <v>114</v>
      </c>
      <c r="B36" s="13" t="s">
        <v>317</v>
      </c>
      <c r="C36" s="138">
        <v>4105.4564140000002</v>
      </c>
      <c r="D36" s="138">
        <v>3872.6671660000002</v>
      </c>
      <c r="E36" s="165">
        <f>IFERROR(((D36/C36-1)),"")</f>
        <v>-5.6702403953471814E-2</v>
      </c>
      <c r="F36" s="138">
        <v>182.66619799999998</v>
      </c>
      <c r="G36" s="138">
        <v>123.803</v>
      </c>
      <c r="H36" s="176">
        <f t="shared" si="1"/>
        <v>-0.32224461145241545</v>
      </c>
    </row>
    <row r="37" spans="1:8" ht="10.5" customHeight="1" x14ac:dyDescent="0.25">
      <c r="A37" s="92" t="s">
        <v>105</v>
      </c>
      <c r="B37" s="13" t="s">
        <v>210</v>
      </c>
      <c r="C37" s="138">
        <v>15092.371370999999</v>
      </c>
      <c r="D37" s="138">
        <v>37424.386434</v>
      </c>
      <c r="E37" s="165">
        <f t="shared" si="0"/>
        <v>1.4796889444365902</v>
      </c>
      <c r="F37" s="138">
        <v>769.78461900000036</v>
      </c>
      <c r="G37" s="138">
        <v>2807.5865760000002</v>
      </c>
      <c r="H37" s="176">
        <f t="shared" si="1"/>
        <v>2.6472365213626059</v>
      </c>
    </row>
    <row r="38" spans="1:8" ht="10.5" customHeight="1" x14ac:dyDescent="0.25">
      <c r="A38" s="92" t="s">
        <v>99</v>
      </c>
      <c r="B38" s="13" t="s">
        <v>343</v>
      </c>
      <c r="C38" s="138">
        <v>13687.98461</v>
      </c>
      <c r="D38" s="138">
        <v>16260.987396999999</v>
      </c>
      <c r="E38" s="225">
        <f t="shared" si="0"/>
        <v>0.18797528345555325</v>
      </c>
      <c r="F38" s="138">
        <v>453.99814000000003</v>
      </c>
      <c r="G38" s="138">
        <v>587.77204000000006</v>
      </c>
      <c r="H38" s="176">
        <f t="shared" si="1"/>
        <v>0.29465737458748187</v>
      </c>
    </row>
    <row r="39" spans="1:8" ht="10.5" customHeight="1" x14ac:dyDescent="0.25">
      <c r="A39" s="92" t="s">
        <v>175</v>
      </c>
      <c r="B39" s="13" t="s">
        <v>344</v>
      </c>
      <c r="C39" s="138">
        <v>25320.84402</v>
      </c>
      <c r="D39" s="138">
        <v>33834.061191000001</v>
      </c>
      <c r="E39" s="165">
        <f t="shared" si="0"/>
        <v>0.33621379936133744</v>
      </c>
      <c r="F39" s="138">
        <v>4482.602436000001</v>
      </c>
      <c r="G39" s="138">
        <v>4148.6566630000007</v>
      </c>
      <c r="H39" s="176">
        <f t="shared" si="1"/>
        <v>-7.4498191121761148E-2</v>
      </c>
    </row>
    <row r="40" spans="1:8" ht="10.5" customHeight="1" x14ac:dyDescent="0.25">
      <c r="A40" s="92" t="s">
        <v>107</v>
      </c>
      <c r="B40" s="13" t="s">
        <v>345</v>
      </c>
      <c r="C40" s="138">
        <v>32051.901000000002</v>
      </c>
      <c r="D40" s="138">
        <v>37887.525000000001</v>
      </c>
      <c r="E40" s="165">
        <f t="shared" si="0"/>
        <v>0.18206795284934896</v>
      </c>
      <c r="F40" s="138">
        <v>3708</v>
      </c>
      <c r="G40" s="138">
        <v>2939.5</v>
      </c>
      <c r="H40" s="176">
        <f t="shared" si="1"/>
        <v>-0.20725458468176916</v>
      </c>
    </row>
    <row r="41" spans="1:8" ht="10.5" customHeight="1" x14ac:dyDescent="0.25">
      <c r="A41" s="92" t="s">
        <v>94</v>
      </c>
      <c r="B41" s="13" t="s">
        <v>346</v>
      </c>
      <c r="C41" s="138">
        <v>22997.097579000001</v>
      </c>
      <c r="D41" s="138">
        <v>32970.316647999993</v>
      </c>
      <c r="E41" s="165">
        <f t="shared" si="0"/>
        <v>0.4336729465420508</v>
      </c>
      <c r="F41" s="138">
        <v>2152.3545309999995</v>
      </c>
      <c r="G41" s="138">
        <v>3901.907576999999</v>
      </c>
      <c r="H41" s="176">
        <f t="shared" si="1"/>
        <v>0.81285541986762966</v>
      </c>
    </row>
    <row r="42" spans="1:8" ht="10.5" customHeight="1" x14ac:dyDescent="0.25">
      <c r="A42" s="92" t="s">
        <v>118</v>
      </c>
      <c r="B42" s="13" t="s">
        <v>347</v>
      </c>
      <c r="C42" s="138">
        <v>63000.470809999992</v>
      </c>
      <c r="D42" s="138">
        <v>46948.671532000008</v>
      </c>
      <c r="E42" s="165">
        <f t="shared" si="0"/>
        <v>-0.25478856065075783</v>
      </c>
      <c r="F42" s="138">
        <v>3820.2</v>
      </c>
      <c r="G42" s="138">
        <v>3966.59</v>
      </c>
      <c r="H42" s="176">
        <f t="shared" si="1"/>
        <v>3.8319983246950517E-2</v>
      </c>
    </row>
    <row r="43" spans="1:8" ht="10.5" customHeight="1" x14ac:dyDescent="0.25">
      <c r="A43" s="92" t="s">
        <v>201</v>
      </c>
      <c r="B43" s="13" t="s">
        <v>246</v>
      </c>
      <c r="C43" s="138">
        <v>1048.1075860000001</v>
      </c>
      <c r="D43" s="138">
        <v>1017.0242229999998</v>
      </c>
      <c r="E43" s="165">
        <f t="shared" si="0"/>
        <v>-2.9656653014626944E-2</v>
      </c>
      <c r="F43" s="138">
        <v>45.244700000000002</v>
      </c>
      <c r="G43" s="138">
        <v>65.095200000000006</v>
      </c>
      <c r="H43" s="176">
        <f t="shared" si="1"/>
        <v>0.43873647079105416</v>
      </c>
    </row>
    <row r="44" spans="1:8" ht="10.5" customHeight="1" x14ac:dyDescent="0.25">
      <c r="A44" s="92" t="s">
        <v>179</v>
      </c>
      <c r="B44" s="13" t="s">
        <v>348</v>
      </c>
      <c r="C44" s="138">
        <v>8865.313607</v>
      </c>
      <c r="D44" s="138">
        <v>2827.3296739999996</v>
      </c>
      <c r="E44" s="225">
        <f t="shared" si="0"/>
        <v>-0.68107956476942266</v>
      </c>
      <c r="F44" s="138">
        <v>1135.7739999999999</v>
      </c>
      <c r="G44" s="138">
        <v>430.27299999999997</v>
      </c>
      <c r="H44" s="236">
        <f t="shared" si="1"/>
        <v>-0.6211631891555891</v>
      </c>
    </row>
    <row r="45" spans="1:8" ht="10.5" customHeight="1" x14ac:dyDescent="0.25">
      <c r="A45" s="92" t="s">
        <v>116</v>
      </c>
      <c r="B45" s="13" t="s">
        <v>233</v>
      </c>
      <c r="C45" s="138">
        <v>990.73388699999998</v>
      </c>
      <c r="D45" s="138">
        <v>1317.1851580000002</v>
      </c>
      <c r="E45" s="165">
        <f t="shared" si="0"/>
        <v>0.3295044969023051</v>
      </c>
      <c r="F45" s="138">
        <v>76.425712000000004</v>
      </c>
      <c r="G45" s="138">
        <v>31.635494999999995</v>
      </c>
      <c r="H45" s="176">
        <f t="shared" si="1"/>
        <v>-0.58606214882237539</v>
      </c>
    </row>
    <row r="46" spans="1:8" ht="10.5" customHeight="1" x14ac:dyDescent="0.25">
      <c r="A46" s="92" t="s">
        <v>102</v>
      </c>
      <c r="B46" s="13" t="s">
        <v>208</v>
      </c>
      <c r="C46" s="138">
        <v>24074.154880999999</v>
      </c>
      <c r="D46" s="138">
        <v>24068.293303999999</v>
      </c>
      <c r="E46" s="165">
        <f t="shared" si="0"/>
        <v>-2.4348007350516454E-4</v>
      </c>
      <c r="F46" s="138">
        <v>1732.5646460000003</v>
      </c>
      <c r="G46" s="138">
        <v>1721.1979970000004</v>
      </c>
      <c r="H46" s="176">
        <f t="shared" si="1"/>
        <v>-6.5605915636349765E-3</v>
      </c>
    </row>
    <row r="47" spans="1:8" ht="10.5" customHeight="1" x14ac:dyDescent="0.25">
      <c r="A47" s="92" t="s">
        <v>97</v>
      </c>
      <c r="B47" s="13" t="s">
        <v>285</v>
      </c>
      <c r="C47" s="138">
        <v>23292.069543999998</v>
      </c>
      <c r="D47" s="138">
        <v>27125.439052999998</v>
      </c>
      <c r="E47" s="165">
        <f t="shared" si="0"/>
        <v>0.16457831287849078</v>
      </c>
      <c r="F47" s="138">
        <v>3258.4836920000002</v>
      </c>
      <c r="G47" s="138">
        <v>2431.1896339999994</v>
      </c>
      <c r="H47" s="176">
        <f t="shared" si="1"/>
        <v>-0.25388927372296355</v>
      </c>
    </row>
    <row r="48" spans="1:8" ht="10.5" customHeight="1" x14ac:dyDescent="0.25">
      <c r="A48" s="92" t="s">
        <v>104</v>
      </c>
      <c r="B48" s="13" t="s">
        <v>247</v>
      </c>
      <c r="C48" s="138">
        <v>5067.3213999999989</v>
      </c>
      <c r="D48" s="138">
        <v>3303.9402609999997</v>
      </c>
      <c r="E48" s="165">
        <f t="shared" si="0"/>
        <v>-0.3479907824674392</v>
      </c>
      <c r="F48" s="138">
        <v>157.51535799999999</v>
      </c>
      <c r="G48" s="138">
        <v>84.129031999999995</v>
      </c>
      <c r="H48" s="176">
        <f t="shared" si="1"/>
        <v>-0.46589949660654673</v>
      </c>
    </row>
    <row r="49" spans="1:8" ht="10.5" customHeight="1" x14ac:dyDescent="0.25">
      <c r="A49" s="92" t="s">
        <v>110</v>
      </c>
      <c r="B49" s="13" t="s">
        <v>211</v>
      </c>
      <c r="C49" s="138">
        <v>5988.8582880000004</v>
      </c>
      <c r="D49" s="138">
        <v>4889.9964090000003</v>
      </c>
      <c r="E49" s="165">
        <f t="shared" si="0"/>
        <v>-0.1834843681644317</v>
      </c>
      <c r="F49" s="138">
        <v>114.141502</v>
      </c>
      <c r="G49" s="138">
        <v>350.88524199999995</v>
      </c>
      <c r="H49" s="176">
        <f t="shared" si="1"/>
        <v>2.0741249751558373</v>
      </c>
    </row>
    <row r="50" spans="1:8" ht="10.5" customHeight="1" x14ac:dyDescent="0.25">
      <c r="A50" s="92" t="s">
        <v>178</v>
      </c>
      <c r="B50" s="13" t="s">
        <v>286</v>
      </c>
      <c r="C50" s="138">
        <v>14012.010838999999</v>
      </c>
      <c r="D50" s="138">
        <v>16788.372723</v>
      </c>
      <c r="E50" s="165">
        <f t="shared" si="0"/>
        <v>0.1981415741038739</v>
      </c>
      <c r="F50" s="138">
        <v>3110.2998400000006</v>
      </c>
      <c r="G50" s="138">
        <v>2156.7867999999999</v>
      </c>
      <c r="H50" s="176">
        <f t="shared" si="1"/>
        <v>-0.30656627625971922</v>
      </c>
    </row>
    <row r="51" spans="1:8" ht="10.5" customHeight="1" x14ac:dyDescent="0.25">
      <c r="A51" s="92" t="s">
        <v>196</v>
      </c>
      <c r="B51" s="13" t="s">
        <v>232</v>
      </c>
      <c r="C51" s="138">
        <v>931.92618699999991</v>
      </c>
      <c r="D51" s="138">
        <v>1233.1360980000002</v>
      </c>
      <c r="E51" s="165">
        <f t="shared" si="0"/>
        <v>0.32321219770595455</v>
      </c>
      <c r="F51" s="138">
        <v>131.14703399999999</v>
      </c>
      <c r="G51" s="138">
        <v>180.07980499999999</v>
      </c>
      <c r="H51" s="176">
        <f t="shared" si="1"/>
        <v>0.37311382123975445</v>
      </c>
    </row>
    <row r="52" spans="1:8" ht="10.5" customHeight="1" x14ac:dyDescent="0.25">
      <c r="A52" s="92" t="s">
        <v>112</v>
      </c>
      <c r="B52" s="13" t="s">
        <v>350</v>
      </c>
      <c r="C52" s="138">
        <v>13311.397126000002</v>
      </c>
      <c r="D52" s="138">
        <v>12437.785139000001</v>
      </c>
      <c r="E52" s="165">
        <f t="shared" si="0"/>
        <v>-6.5628872666840476E-2</v>
      </c>
      <c r="F52" s="138">
        <v>233.50901000000002</v>
      </c>
      <c r="G52" s="138">
        <v>272.97588999999999</v>
      </c>
      <c r="H52" s="176">
        <f t="shared" si="1"/>
        <v>0.16901651889149782</v>
      </c>
    </row>
    <row r="53" spans="1:8" ht="10.5" customHeight="1" x14ac:dyDescent="0.25">
      <c r="A53" s="92" t="s">
        <v>177</v>
      </c>
      <c r="B53" s="13" t="s">
        <v>351</v>
      </c>
      <c r="C53" s="138">
        <v>39136.269778000002</v>
      </c>
      <c r="D53" s="138">
        <v>47062.251127999996</v>
      </c>
      <c r="E53" s="165">
        <f t="shared" si="0"/>
        <v>0.20252265724250229</v>
      </c>
      <c r="F53" s="138">
        <v>4035.1396999999993</v>
      </c>
      <c r="G53" s="138">
        <v>4120.7741999999998</v>
      </c>
      <c r="H53" s="176">
        <f t="shared" si="1"/>
        <v>2.1222189655540458E-2</v>
      </c>
    </row>
    <row r="54" spans="1:8" ht="10.5" customHeight="1" x14ac:dyDescent="0.25">
      <c r="A54" s="92" t="s">
        <v>108</v>
      </c>
      <c r="B54" s="13" t="s">
        <v>352</v>
      </c>
      <c r="C54" s="138">
        <v>9259.528554999999</v>
      </c>
      <c r="D54" s="138">
        <v>10476.121869999999</v>
      </c>
      <c r="E54" s="165">
        <f t="shared" si="0"/>
        <v>0.13138825673182453</v>
      </c>
      <c r="F54" s="138">
        <v>734.12979400000006</v>
      </c>
      <c r="G54" s="138">
        <v>883.49537099999998</v>
      </c>
      <c r="H54" s="176">
        <f t="shared" si="1"/>
        <v>0.20345935857767383</v>
      </c>
    </row>
    <row r="55" spans="1:8" ht="10.5" customHeight="1" x14ac:dyDescent="0.25">
      <c r="A55" s="92" t="s">
        <v>109</v>
      </c>
      <c r="B55" s="13" t="s">
        <v>353</v>
      </c>
      <c r="C55" s="138">
        <v>2460.5969839999998</v>
      </c>
      <c r="D55" s="138">
        <v>2277.807722</v>
      </c>
      <c r="E55" s="165">
        <f t="shared" si="0"/>
        <v>-7.4286550454456646E-2</v>
      </c>
      <c r="F55" s="138">
        <v>158.72890900000002</v>
      </c>
      <c r="G55" s="138">
        <v>192.33579</v>
      </c>
      <c r="H55" s="176">
        <f t="shared" si="1"/>
        <v>0.21172501727457838</v>
      </c>
    </row>
    <row r="56" spans="1:8" ht="10.5" customHeight="1" x14ac:dyDescent="0.25">
      <c r="A56" s="92" t="s">
        <v>200</v>
      </c>
      <c r="B56" s="13" t="s">
        <v>253</v>
      </c>
      <c r="C56" s="138">
        <v>31.352484000000004</v>
      </c>
      <c r="D56" s="138">
        <v>1798.3902579999999</v>
      </c>
      <c r="E56" s="165">
        <f t="shared" si="0"/>
        <v>56.360375592568666</v>
      </c>
      <c r="F56" s="138" t="s">
        <v>365</v>
      </c>
      <c r="G56" s="138">
        <v>0.1</v>
      </c>
      <c r="H56" s="138" t="s">
        <v>365</v>
      </c>
    </row>
    <row r="57" spans="1:8" ht="10.5" customHeight="1" x14ac:dyDescent="0.25">
      <c r="A57" s="120"/>
      <c r="B57" s="116" t="s">
        <v>18</v>
      </c>
      <c r="C57" s="139">
        <v>1031225.8199509999</v>
      </c>
      <c r="D57" s="139">
        <v>1123031.669163001</v>
      </c>
      <c r="E57" s="169">
        <f>IFERROR(((D57/C57-1)),"")</f>
        <v>8.9025941201087644E-2</v>
      </c>
      <c r="F57" s="139">
        <v>76755.987639000028</v>
      </c>
      <c r="G57" s="139">
        <v>83985.193939999925</v>
      </c>
      <c r="H57" s="177">
        <f t="shared" si="1"/>
        <v>9.4184265271921364E-2</v>
      </c>
    </row>
    <row r="58" spans="1:8" ht="9" customHeight="1" x14ac:dyDescent="0.25">
      <c r="A58" s="8" t="s">
        <v>44</v>
      </c>
      <c r="B58" s="37"/>
      <c r="C58" s="37"/>
      <c r="D58" s="37"/>
      <c r="E58" s="37"/>
    </row>
    <row r="59" spans="1:8" ht="9" customHeight="1" x14ac:dyDescent="0.25">
      <c r="A59" s="11" t="s">
        <v>20</v>
      </c>
      <c r="B59" s="37"/>
      <c r="C59" s="37"/>
      <c r="D59" s="37"/>
      <c r="E59" s="37"/>
    </row>
    <row r="60" spans="1:8" ht="9" customHeight="1" x14ac:dyDescent="0.25">
      <c r="A60" s="223" t="s">
        <v>322</v>
      </c>
      <c r="B60" s="37"/>
      <c r="C60" s="37"/>
      <c r="D60" s="37"/>
      <c r="E60" s="37"/>
    </row>
    <row r="61" spans="1:8" ht="9" customHeight="1" x14ac:dyDescent="0.25">
      <c r="A61" s="224" t="s">
        <v>323</v>
      </c>
    </row>
    <row r="62" spans="1:8" ht="9" customHeight="1" x14ac:dyDescent="0.25">
      <c r="A62" s="224"/>
    </row>
    <row r="63" spans="1:8" ht="15" customHeight="1" x14ac:dyDescent="0.25">
      <c r="A63" s="62" t="s">
        <v>319</v>
      </c>
      <c r="B63" s="62"/>
      <c r="C63" s="81"/>
      <c r="D63" s="81"/>
      <c r="E63" s="81"/>
    </row>
    <row r="64" spans="1:8" ht="13.5" x14ac:dyDescent="0.25">
      <c r="A64" s="261" t="s">
        <v>59</v>
      </c>
      <c r="B64" s="261"/>
      <c r="C64" s="81"/>
      <c r="D64" s="81"/>
      <c r="E64" s="81"/>
    </row>
    <row r="65" spans="1:8" ht="3" customHeight="1" x14ac:dyDescent="0.25">
      <c r="A65" s="49"/>
      <c r="B65" s="49"/>
      <c r="C65" s="49"/>
      <c r="D65" s="49"/>
      <c r="E65" s="49"/>
    </row>
    <row r="66" spans="1:8" ht="13.35" customHeight="1" x14ac:dyDescent="0.25">
      <c r="A66" s="259" t="s">
        <v>31</v>
      </c>
      <c r="B66" s="259" t="s">
        <v>4</v>
      </c>
      <c r="C66" s="257" t="s">
        <v>349</v>
      </c>
      <c r="D66" s="258"/>
      <c r="E66" s="183" t="s">
        <v>32</v>
      </c>
      <c r="F66" s="257" t="s">
        <v>221</v>
      </c>
      <c r="G66" s="258"/>
      <c r="H66" s="183" t="s">
        <v>32</v>
      </c>
    </row>
    <row r="67" spans="1:8" x14ac:dyDescent="0.25">
      <c r="A67" s="260"/>
      <c r="B67" s="260"/>
      <c r="C67" s="185">
        <v>2024</v>
      </c>
      <c r="D67" s="186" t="s">
        <v>280</v>
      </c>
      <c r="E67" s="184" t="s">
        <v>33</v>
      </c>
      <c r="F67" s="185">
        <v>2024</v>
      </c>
      <c r="G67" s="186" t="s">
        <v>280</v>
      </c>
      <c r="H67" s="187" t="s">
        <v>33</v>
      </c>
    </row>
    <row r="68" spans="1:8" ht="14.1" customHeight="1" x14ac:dyDescent="0.25">
      <c r="A68" s="262" t="s">
        <v>45</v>
      </c>
      <c r="B68" s="262"/>
      <c r="C68" s="189">
        <f>SUM(C70:C120)</f>
        <v>12797548.239839997</v>
      </c>
      <c r="D68" s="189">
        <f>SUM(D70:D120)</f>
        <v>15013058.289889999</v>
      </c>
      <c r="E68" s="190">
        <f>(D68/C68-1)</f>
        <v>0.17311988269385115</v>
      </c>
      <c r="F68" s="189">
        <f>SUM(F70:F120)</f>
        <v>1472712.9394899991</v>
      </c>
      <c r="G68" s="189">
        <f>SUM(G70:G120)</f>
        <v>1700116.5264099999</v>
      </c>
      <c r="H68" s="190">
        <f>(G68/F68-1)</f>
        <v>0.15441134577031068</v>
      </c>
    </row>
    <row r="69" spans="1:8" ht="3.95" customHeight="1" x14ac:dyDescent="0.25">
      <c r="A69" s="99"/>
      <c r="B69" s="99"/>
      <c r="C69" s="99"/>
      <c r="D69" s="99"/>
      <c r="E69" s="99"/>
      <c r="F69" s="100"/>
      <c r="G69" s="100"/>
      <c r="H69" s="101"/>
    </row>
    <row r="70" spans="1:8" ht="10.5" customHeight="1" x14ac:dyDescent="0.25">
      <c r="A70" s="92" t="s">
        <v>68</v>
      </c>
      <c r="B70" s="13" t="s">
        <v>299</v>
      </c>
      <c r="C70" s="138">
        <v>2269728.6220699991</v>
      </c>
      <c r="D70" s="138">
        <v>2456863.4178999998</v>
      </c>
      <c r="E70" s="165">
        <f>IFERROR(((D70/C70-1)),"")</f>
        <v>8.2448092697237518E-2</v>
      </c>
      <c r="F70" s="138">
        <v>202183.54927999989</v>
      </c>
      <c r="G70" s="138">
        <v>241509.08481</v>
      </c>
      <c r="H70" s="176">
        <f>IFERROR(((G70/F70-1)),"")</f>
        <v>0.19450413087535123</v>
      </c>
    </row>
    <row r="71" spans="1:8" ht="10.5" customHeight="1" x14ac:dyDescent="0.25">
      <c r="A71" s="92" t="s">
        <v>10</v>
      </c>
      <c r="B71" s="13" t="s">
        <v>204</v>
      </c>
      <c r="C71" s="138">
        <v>1705215.5994300002</v>
      </c>
      <c r="D71" s="138">
        <v>1960468.0107200015</v>
      </c>
      <c r="E71" s="165">
        <f t="shared" ref="E71:E119" si="2">IFERROR(((D71/C71-1)),"")</f>
        <v>0.14968923071975415</v>
      </c>
      <c r="F71" s="138">
        <v>575583.62962999986</v>
      </c>
      <c r="G71" s="138">
        <v>632717.06614000048</v>
      </c>
      <c r="H71" s="176">
        <f t="shared" ref="H71:H120" si="3">IFERROR(((G71/F71-1)),"")</f>
        <v>9.9261746805981099E-2</v>
      </c>
    </row>
    <row r="72" spans="1:8" ht="10.5" customHeight="1" x14ac:dyDescent="0.25">
      <c r="A72" s="92" t="s">
        <v>9</v>
      </c>
      <c r="B72" s="13" t="s">
        <v>289</v>
      </c>
      <c r="C72" s="138">
        <v>1100871.6463300001</v>
      </c>
      <c r="D72" s="138">
        <v>1796604.5276799998</v>
      </c>
      <c r="E72" s="165">
        <f t="shared" si="2"/>
        <v>0.63198365010978308</v>
      </c>
      <c r="F72" s="138">
        <v>76072.024590000015</v>
      </c>
      <c r="G72" s="138">
        <v>216119.33063999994</v>
      </c>
      <c r="H72" s="176">
        <f t="shared" si="3"/>
        <v>1.8409830263464517</v>
      </c>
    </row>
    <row r="73" spans="1:8" ht="10.5" customHeight="1" x14ac:dyDescent="0.25">
      <c r="A73" s="92" t="s">
        <v>63</v>
      </c>
      <c r="B73" s="13" t="s">
        <v>228</v>
      </c>
      <c r="C73" s="138">
        <v>1247959.2437399998</v>
      </c>
      <c r="D73" s="138">
        <v>1362602.8347700001</v>
      </c>
      <c r="E73" s="165">
        <f t="shared" si="2"/>
        <v>9.1864851841175321E-2</v>
      </c>
      <c r="F73" s="138">
        <v>6005.5138900000011</v>
      </c>
      <c r="G73" s="138">
        <v>8531.5281700000014</v>
      </c>
      <c r="H73" s="176">
        <f t="shared" si="3"/>
        <v>0.42061584175271971</v>
      </c>
    </row>
    <row r="74" spans="1:8" ht="10.5" customHeight="1" x14ac:dyDescent="0.25">
      <c r="A74" s="92" t="s">
        <v>69</v>
      </c>
      <c r="B74" s="13" t="s">
        <v>282</v>
      </c>
      <c r="C74" s="138">
        <v>739955.95279000001</v>
      </c>
      <c r="D74" s="138">
        <v>912924.51923000009</v>
      </c>
      <c r="E74" s="165">
        <f t="shared" si="2"/>
        <v>0.23375521987197079</v>
      </c>
      <c r="F74" s="138">
        <v>39937.333249999996</v>
      </c>
      <c r="G74" s="138">
        <v>30341.904430000006</v>
      </c>
      <c r="H74" s="176">
        <f t="shared" si="3"/>
        <v>-0.24026213167350108</v>
      </c>
    </row>
    <row r="75" spans="1:8" ht="10.5" customHeight="1" x14ac:dyDescent="0.25">
      <c r="A75" s="92" t="s">
        <v>12</v>
      </c>
      <c r="B75" s="13" t="s">
        <v>255</v>
      </c>
      <c r="C75" s="138">
        <v>406707.59031</v>
      </c>
      <c r="D75" s="138">
        <v>408867.06763999996</v>
      </c>
      <c r="E75" s="165">
        <f t="shared" si="2"/>
        <v>5.3096558349303713E-3</v>
      </c>
      <c r="F75" s="138">
        <v>61299.738280000005</v>
      </c>
      <c r="G75" s="138">
        <v>61492.09175</v>
      </c>
      <c r="H75" s="176">
        <f t="shared" si="3"/>
        <v>3.1379166599598829E-3</v>
      </c>
    </row>
    <row r="76" spans="1:8" ht="10.5" customHeight="1" x14ac:dyDescent="0.25">
      <c r="A76" s="92" t="s">
        <v>11</v>
      </c>
      <c r="B76" s="13" t="s">
        <v>205</v>
      </c>
      <c r="C76" s="138">
        <v>316986.25313999993</v>
      </c>
      <c r="D76" s="138">
        <v>339447.41099999991</v>
      </c>
      <c r="E76" s="165">
        <f t="shared" si="2"/>
        <v>7.0858460382759336E-2</v>
      </c>
      <c r="F76" s="138">
        <v>72782.718839999972</v>
      </c>
      <c r="G76" s="138">
        <v>81217.013359999983</v>
      </c>
      <c r="H76" s="176">
        <f t="shared" si="3"/>
        <v>0.11588320214502179</v>
      </c>
    </row>
    <row r="77" spans="1:8" ht="10.5" customHeight="1" x14ac:dyDescent="0.25">
      <c r="A77" s="92" t="s">
        <v>67</v>
      </c>
      <c r="B77" s="13" t="s">
        <v>314</v>
      </c>
      <c r="C77" s="138">
        <v>254928.74991999994</v>
      </c>
      <c r="D77" s="138">
        <v>250347.16163999998</v>
      </c>
      <c r="E77" s="165">
        <f t="shared" si="2"/>
        <v>-1.7972034466248843E-2</v>
      </c>
      <c r="F77" s="138">
        <v>208.87439999999998</v>
      </c>
      <c r="G77" s="138">
        <v>1178.0444400000001</v>
      </c>
      <c r="H77" s="176">
        <f t="shared" si="3"/>
        <v>4.6399656444255504</v>
      </c>
    </row>
    <row r="78" spans="1:8" ht="10.5" customHeight="1" x14ac:dyDescent="0.25">
      <c r="A78" s="92" t="s">
        <v>35</v>
      </c>
      <c r="B78" s="13" t="s">
        <v>321</v>
      </c>
      <c r="C78" s="138">
        <v>224813.66740000003</v>
      </c>
      <c r="D78" s="138">
        <v>219421.39405999996</v>
      </c>
      <c r="E78" s="165">
        <f t="shared" si="2"/>
        <v>-2.3985522776984292E-2</v>
      </c>
      <c r="F78" s="138">
        <v>14671.62628</v>
      </c>
      <c r="G78" s="138">
        <v>19824.954579999998</v>
      </c>
      <c r="H78" s="176">
        <f t="shared" si="3"/>
        <v>0.35124451793220013</v>
      </c>
    </row>
    <row r="79" spans="1:8" ht="10.5" customHeight="1" x14ac:dyDescent="0.25">
      <c r="A79" s="92" t="s">
        <v>91</v>
      </c>
      <c r="B79" s="13" t="s">
        <v>320</v>
      </c>
      <c r="C79" s="138">
        <v>116010.03113999998</v>
      </c>
      <c r="D79" s="138">
        <v>197275.96070999996</v>
      </c>
      <c r="E79" s="165">
        <f t="shared" si="2"/>
        <v>0.70050778171009109</v>
      </c>
      <c r="F79" s="138">
        <v>11695.054649999998</v>
      </c>
      <c r="G79" s="138">
        <v>19706.278649999982</v>
      </c>
      <c r="H79" s="176">
        <f t="shared" si="3"/>
        <v>0.68500953948085952</v>
      </c>
    </row>
    <row r="80" spans="1:8" ht="10.5" customHeight="1" x14ac:dyDescent="0.25">
      <c r="A80" s="92" t="s">
        <v>100</v>
      </c>
      <c r="B80" s="13" t="s">
        <v>315</v>
      </c>
      <c r="C80" s="138">
        <v>85055.008020000008</v>
      </c>
      <c r="D80" s="138">
        <v>166977.51058</v>
      </c>
      <c r="E80" s="165">
        <f t="shared" si="2"/>
        <v>0.96317082870342641</v>
      </c>
      <c r="F80" s="138">
        <v>4021.00135</v>
      </c>
      <c r="G80" s="138">
        <v>6565.4413700000005</v>
      </c>
      <c r="H80" s="176">
        <f t="shared" si="3"/>
        <v>0.63278765623891187</v>
      </c>
    </row>
    <row r="81" spans="1:8" ht="10.5" customHeight="1" x14ac:dyDescent="0.25">
      <c r="A81" s="92" t="s">
        <v>61</v>
      </c>
      <c r="B81" s="13" t="s">
        <v>229</v>
      </c>
      <c r="C81" s="138">
        <v>84978.326240000009</v>
      </c>
      <c r="D81" s="138">
        <v>158430.21093000003</v>
      </c>
      <c r="E81" s="165">
        <f t="shared" si="2"/>
        <v>0.86436021912874073</v>
      </c>
      <c r="F81" s="138">
        <v>16592.618570000002</v>
      </c>
      <c r="G81" s="138">
        <v>6437.9591599999985</v>
      </c>
      <c r="H81" s="176">
        <f t="shared" si="3"/>
        <v>-0.61199860450959565</v>
      </c>
    </row>
    <row r="82" spans="1:8" ht="10.5" customHeight="1" x14ac:dyDescent="0.25">
      <c r="A82" s="92" t="s">
        <v>106</v>
      </c>
      <c r="B82" s="13" t="s">
        <v>284</v>
      </c>
      <c r="C82" s="138">
        <v>81095.136679999996</v>
      </c>
      <c r="D82" s="138">
        <v>157403.91932000002</v>
      </c>
      <c r="E82" s="165">
        <f t="shared" si="2"/>
        <v>0.94097853168573042</v>
      </c>
      <c r="F82" s="138">
        <v>10202.607680000003</v>
      </c>
      <c r="G82" s="138">
        <v>12743.74783</v>
      </c>
      <c r="H82" s="176">
        <f t="shared" si="3"/>
        <v>0.24906771187344101</v>
      </c>
    </row>
    <row r="83" spans="1:8" ht="10.5" customHeight="1" x14ac:dyDescent="0.25">
      <c r="A83" s="92" t="s">
        <v>64</v>
      </c>
      <c r="B83" s="13" t="s">
        <v>283</v>
      </c>
      <c r="C83" s="138">
        <v>133448.90430999995</v>
      </c>
      <c r="D83" s="138">
        <v>151190.59912</v>
      </c>
      <c r="E83" s="165">
        <f t="shared" si="2"/>
        <v>0.13294747455390366</v>
      </c>
      <c r="F83" s="138">
        <v>13578.008010000003</v>
      </c>
      <c r="G83" s="138">
        <v>16348.59088</v>
      </c>
      <c r="H83" s="176">
        <f t="shared" si="3"/>
        <v>0.20404928822839863</v>
      </c>
    </row>
    <row r="84" spans="1:8" ht="10.5" customHeight="1" x14ac:dyDescent="0.25">
      <c r="A84" s="92" t="s">
        <v>92</v>
      </c>
      <c r="B84" s="13" t="s">
        <v>335</v>
      </c>
      <c r="C84" s="138">
        <v>119867.90586</v>
      </c>
      <c r="D84" s="138">
        <v>125459.91026</v>
      </c>
      <c r="E84" s="165">
        <f t="shared" si="2"/>
        <v>4.6651389793454845E-2</v>
      </c>
      <c r="F84" s="138">
        <v>19370.024600000008</v>
      </c>
      <c r="G84" s="138">
        <v>15952.962930000002</v>
      </c>
      <c r="H84" s="176">
        <f t="shared" si="3"/>
        <v>-0.17640977440988925</v>
      </c>
    </row>
    <row r="85" spans="1:8" ht="10.5" customHeight="1" x14ac:dyDescent="0.25">
      <c r="A85" s="92" t="s">
        <v>101</v>
      </c>
      <c r="B85" s="13" t="s">
        <v>207</v>
      </c>
      <c r="C85" s="138">
        <v>127228.01153999999</v>
      </c>
      <c r="D85" s="138">
        <v>118619.91870000001</v>
      </c>
      <c r="E85" s="165">
        <f t="shared" si="2"/>
        <v>-6.7658786267312143E-2</v>
      </c>
      <c r="F85" s="138">
        <v>13271.937230000001</v>
      </c>
      <c r="G85" s="138">
        <v>13625.423299999995</v>
      </c>
      <c r="H85" s="176">
        <f t="shared" si="3"/>
        <v>2.663409748510337E-2</v>
      </c>
    </row>
    <row r="86" spans="1:8" ht="10.5" customHeight="1" x14ac:dyDescent="0.25">
      <c r="A86" s="92" t="s">
        <v>13</v>
      </c>
      <c r="B86" s="13" t="s">
        <v>336</v>
      </c>
      <c r="C86" s="138">
        <v>115059.92664999999</v>
      </c>
      <c r="D86" s="138">
        <v>114498.10806999996</v>
      </c>
      <c r="E86" s="165">
        <f t="shared" si="2"/>
        <v>-4.8828345050925259E-3</v>
      </c>
      <c r="F86" s="138">
        <v>8654.8244200000008</v>
      </c>
      <c r="G86" s="138">
        <v>9135.7979500000001</v>
      </c>
      <c r="H86" s="176">
        <f t="shared" si="3"/>
        <v>5.5572881280935293E-2</v>
      </c>
    </row>
    <row r="87" spans="1:8" ht="10.5" customHeight="1" x14ac:dyDescent="0.25">
      <c r="A87" s="92" t="s">
        <v>88</v>
      </c>
      <c r="B87" s="13" t="s">
        <v>316</v>
      </c>
      <c r="C87" s="138">
        <v>83888.648799999995</v>
      </c>
      <c r="D87" s="138">
        <v>113923.61397999999</v>
      </c>
      <c r="E87" s="165">
        <f t="shared" si="2"/>
        <v>0.35803372219770457</v>
      </c>
      <c r="F87" s="138">
        <v>97.687760000000011</v>
      </c>
      <c r="G87" s="138">
        <v>76.38082</v>
      </c>
      <c r="H87" s="176">
        <f t="shared" si="3"/>
        <v>-0.21811268883634971</v>
      </c>
    </row>
    <row r="88" spans="1:8" ht="10.5" customHeight="1" x14ac:dyDescent="0.25">
      <c r="A88" s="92" t="s">
        <v>98</v>
      </c>
      <c r="B88" s="13" t="s">
        <v>337</v>
      </c>
      <c r="C88" s="138">
        <v>109652.25559000002</v>
      </c>
      <c r="D88" s="138">
        <v>110934.63829000002</v>
      </c>
      <c r="E88" s="165">
        <f t="shared" si="2"/>
        <v>1.1694996086491383E-2</v>
      </c>
      <c r="F88" s="138">
        <v>8239.8883399999995</v>
      </c>
      <c r="G88" s="138">
        <v>6736.8399800000034</v>
      </c>
      <c r="H88" s="176">
        <f t="shared" si="3"/>
        <v>-0.18241125340297948</v>
      </c>
    </row>
    <row r="89" spans="1:8" ht="10.5" customHeight="1" x14ac:dyDescent="0.25">
      <c r="A89" s="92" t="s">
        <v>93</v>
      </c>
      <c r="B89" s="13" t="s">
        <v>290</v>
      </c>
      <c r="C89" s="138">
        <v>89566.161640000006</v>
      </c>
      <c r="D89" s="138">
        <v>109110.1896</v>
      </c>
      <c r="E89" s="165">
        <f t="shared" si="2"/>
        <v>0.21820772043972103</v>
      </c>
      <c r="F89" s="138">
        <v>8339.2707799999989</v>
      </c>
      <c r="G89" s="138">
        <v>3503.4846899999998</v>
      </c>
      <c r="H89" s="176">
        <f t="shared" si="3"/>
        <v>-0.57988116917819998</v>
      </c>
    </row>
    <row r="90" spans="1:8" ht="10.5" customHeight="1" x14ac:dyDescent="0.25">
      <c r="A90" s="92" t="s">
        <v>111</v>
      </c>
      <c r="B90" s="13" t="s">
        <v>338</v>
      </c>
      <c r="C90" s="138">
        <v>63449.071039999988</v>
      </c>
      <c r="D90" s="138">
        <v>105431.12929999999</v>
      </c>
      <c r="E90" s="165">
        <f t="shared" si="2"/>
        <v>0.66166545186348569</v>
      </c>
      <c r="F90" s="138">
        <v>5453.5923900000007</v>
      </c>
      <c r="G90" s="138">
        <v>8302.814870000002</v>
      </c>
      <c r="H90" s="176">
        <f t="shared" si="3"/>
        <v>0.52244874135157016</v>
      </c>
    </row>
    <row r="91" spans="1:8" ht="10.5" customHeight="1" x14ac:dyDescent="0.25">
      <c r="A91" s="92" t="s">
        <v>90</v>
      </c>
      <c r="B91" s="13" t="s">
        <v>230</v>
      </c>
      <c r="C91" s="138">
        <v>130125.97168999998</v>
      </c>
      <c r="D91" s="138">
        <v>104648.51572999997</v>
      </c>
      <c r="E91" s="165">
        <f t="shared" si="2"/>
        <v>-0.19579070672144627</v>
      </c>
      <c r="F91" s="138">
        <v>6282.3559200000009</v>
      </c>
      <c r="G91" s="138">
        <v>6658.6213500000013</v>
      </c>
      <c r="H91" s="176">
        <f t="shared" si="3"/>
        <v>5.9892408961127463E-2</v>
      </c>
    </row>
    <row r="92" spans="1:8" ht="10.5" customHeight="1" x14ac:dyDescent="0.25">
      <c r="A92" s="92" t="s">
        <v>103</v>
      </c>
      <c r="B92" s="13" t="s">
        <v>209</v>
      </c>
      <c r="C92" s="138">
        <v>76442.636180000001</v>
      </c>
      <c r="D92" s="138">
        <v>97859.657330000002</v>
      </c>
      <c r="E92" s="165">
        <f t="shared" si="2"/>
        <v>0.28017114820019029</v>
      </c>
      <c r="F92" s="138">
        <v>14139.440270000001</v>
      </c>
      <c r="G92" s="138">
        <v>6943.8968399999994</v>
      </c>
      <c r="H92" s="176">
        <f t="shared" si="3"/>
        <v>-0.50889874652725564</v>
      </c>
    </row>
    <row r="93" spans="1:8" ht="10.5" customHeight="1" x14ac:dyDescent="0.25">
      <c r="A93" s="92" t="s">
        <v>96</v>
      </c>
      <c r="B93" s="13" t="s">
        <v>339</v>
      </c>
      <c r="C93" s="138">
        <v>82894.674650000001</v>
      </c>
      <c r="D93" s="138">
        <v>91659.1633</v>
      </c>
      <c r="E93" s="165">
        <f t="shared" si="2"/>
        <v>0.10573041859450738</v>
      </c>
      <c r="F93" s="138">
        <v>11273.311110000001</v>
      </c>
      <c r="G93" s="138">
        <v>10839.27707</v>
      </c>
      <c r="H93" s="176">
        <f t="shared" si="3"/>
        <v>-3.8501025631678898E-2</v>
      </c>
    </row>
    <row r="94" spans="1:8" ht="10.5" customHeight="1" x14ac:dyDescent="0.25">
      <c r="A94" s="92" t="s">
        <v>225</v>
      </c>
      <c r="B94" s="13" t="s">
        <v>340</v>
      </c>
      <c r="C94" s="138">
        <v>70974.719729999997</v>
      </c>
      <c r="D94" s="138">
        <v>90437.038449999993</v>
      </c>
      <c r="E94" s="165">
        <f t="shared" si="2"/>
        <v>0.27421480203145565</v>
      </c>
      <c r="F94" s="138">
        <v>8612.7715200000002</v>
      </c>
      <c r="G94" s="138">
        <v>5942.6585200000009</v>
      </c>
      <c r="H94" s="176">
        <f t="shared" si="3"/>
        <v>-0.31001786054577696</v>
      </c>
    </row>
    <row r="95" spans="1:8" ht="10.5" customHeight="1" x14ac:dyDescent="0.25">
      <c r="A95" s="92" t="s">
        <v>95</v>
      </c>
      <c r="B95" s="13" t="s">
        <v>206</v>
      </c>
      <c r="C95" s="138">
        <v>104388.99273</v>
      </c>
      <c r="D95" s="138">
        <v>88477.241480000026</v>
      </c>
      <c r="E95" s="165">
        <f t="shared" si="2"/>
        <v>-0.15242748142187168</v>
      </c>
      <c r="F95" s="138">
        <v>10326.445560000004</v>
      </c>
      <c r="G95" s="138">
        <v>9466.1582300000046</v>
      </c>
      <c r="H95" s="176">
        <f t="shared" si="3"/>
        <v>-8.3309143015517839E-2</v>
      </c>
    </row>
    <row r="96" spans="1:8" ht="10.5" customHeight="1" x14ac:dyDescent="0.25">
      <c r="A96" s="92" t="s">
        <v>168</v>
      </c>
      <c r="B96" s="13" t="s">
        <v>341</v>
      </c>
      <c r="C96" s="138">
        <v>54557.835350000001</v>
      </c>
      <c r="D96" s="138">
        <v>74768.130109999984</v>
      </c>
      <c r="E96" s="165">
        <f t="shared" si="2"/>
        <v>0.37043798806068251</v>
      </c>
      <c r="F96" s="138">
        <v>6021.2958800000006</v>
      </c>
      <c r="G96" s="138">
        <v>5342.0012400000014</v>
      </c>
      <c r="H96" s="176">
        <f t="shared" si="3"/>
        <v>-0.11281535628506589</v>
      </c>
    </row>
    <row r="97" spans="1:8" ht="10.5" customHeight="1" x14ac:dyDescent="0.25">
      <c r="A97" s="92" t="s">
        <v>89</v>
      </c>
      <c r="B97" s="13" t="s">
        <v>342</v>
      </c>
      <c r="C97" s="138">
        <v>59697.737479999996</v>
      </c>
      <c r="D97" s="138">
        <v>73000.854760000002</v>
      </c>
      <c r="E97" s="165">
        <f t="shared" si="2"/>
        <v>0.2228412305316736</v>
      </c>
      <c r="F97" s="138">
        <v>7063.2544399999979</v>
      </c>
      <c r="G97" s="138">
        <v>8885.1023099999984</v>
      </c>
      <c r="H97" s="176">
        <f t="shared" si="3"/>
        <v>0.2579332070614182</v>
      </c>
    </row>
    <row r="98" spans="1:8" ht="10.5" customHeight="1" x14ac:dyDescent="0.25">
      <c r="A98" s="92" t="s">
        <v>115</v>
      </c>
      <c r="B98" s="13" t="s">
        <v>212</v>
      </c>
      <c r="C98" s="138">
        <v>53660.785760000006</v>
      </c>
      <c r="D98" s="138">
        <v>71123.173630000005</v>
      </c>
      <c r="E98" s="165">
        <f t="shared" si="2"/>
        <v>0.32542176978364101</v>
      </c>
      <c r="F98" s="138">
        <v>3347.3391300000003</v>
      </c>
      <c r="G98" s="138">
        <v>6006.9354400000011</v>
      </c>
      <c r="H98" s="176">
        <f t="shared" si="3"/>
        <v>0.79454044144012403</v>
      </c>
    </row>
    <row r="99" spans="1:8" ht="10.5" customHeight="1" x14ac:dyDescent="0.25">
      <c r="A99" s="92" t="s">
        <v>114</v>
      </c>
      <c r="B99" s="13" t="s">
        <v>317</v>
      </c>
      <c r="C99" s="138">
        <v>63417.099320000001</v>
      </c>
      <c r="D99" s="138">
        <v>70346.288080000013</v>
      </c>
      <c r="E99" s="165">
        <f>IFERROR(((D99/C99-1)),"")</f>
        <v>0.1092637290935623</v>
      </c>
      <c r="F99" s="138">
        <v>3538.3188099999998</v>
      </c>
      <c r="G99" s="138">
        <v>1405.2878800000001</v>
      </c>
      <c r="H99" s="176">
        <f t="shared" si="3"/>
        <v>-0.60283740514608963</v>
      </c>
    </row>
    <row r="100" spans="1:8" ht="10.5" customHeight="1" x14ac:dyDescent="0.25">
      <c r="A100" s="92" t="s">
        <v>105</v>
      </c>
      <c r="B100" s="13" t="s">
        <v>210</v>
      </c>
      <c r="C100" s="138">
        <v>42767.012640000008</v>
      </c>
      <c r="D100" s="138">
        <v>70175.372579999996</v>
      </c>
      <c r="E100" s="165">
        <f t="shared" si="2"/>
        <v>0.64087618582844241</v>
      </c>
      <c r="F100" s="138">
        <v>2456.1696500000003</v>
      </c>
      <c r="G100" s="138">
        <v>4644.4245099999998</v>
      </c>
      <c r="H100" s="176">
        <f t="shared" si="3"/>
        <v>0.89092170811572369</v>
      </c>
    </row>
    <row r="101" spans="1:8" ht="10.5" customHeight="1" x14ac:dyDescent="0.25">
      <c r="A101" s="92" t="s">
        <v>99</v>
      </c>
      <c r="B101" s="13" t="s">
        <v>343</v>
      </c>
      <c r="C101" s="138">
        <v>48984.589949999994</v>
      </c>
      <c r="D101" s="138">
        <v>66199.59438000001</v>
      </c>
      <c r="E101" s="225">
        <f t="shared" si="2"/>
        <v>0.35143714477495624</v>
      </c>
      <c r="F101" s="138">
        <v>1524.19157</v>
      </c>
      <c r="G101" s="138">
        <v>2314.8834299999999</v>
      </c>
      <c r="H101" s="236">
        <f t="shared" si="3"/>
        <v>0.51876147038393605</v>
      </c>
    </row>
    <row r="102" spans="1:8" ht="10.5" customHeight="1" x14ac:dyDescent="0.25">
      <c r="A102" s="92" t="s">
        <v>175</v>
      </c>
      <c r="B102" s="13" t="s">
        <v>344</v>
      </c>
      <c r="C102" s="138">
        <v>48753.255850000001</v>
      </c>
      <c r="D102" s="138">
        <v>65758.040209999992</v>
      </c>
      <c r="E102" s="165">
        <f t="shared" si="2"/>
        <v>0.34879279472778002</v>
      </c>
      <c r="F102" s="138">
        <v>8713.8865999999998</v>
      </c>
      <c r="G102" s="138">
        <v>8160.5738599999995</v>
      </c>
      <c r="H102" s="176">
        <f t="shared" si="3"/>
        <v>-6.3497812789989783E-2</v>
      </c>
    </row>
    <row r="103" spans="1:8" ht="10.5" customHeight="1" x14ac:dyDescent="0.25">
      <c r="A103" s="92" t="s">
        <v>107</v>
      </c>
      <c r="B103" s="13" t="s">
        <v>345</v>
      </c>
      <c r="C103" s="138">
        <v>55981.893299999996</v>
      </c>
      <c r="D103" s="138">
        <v>65016.204259999991</v>
      </c>
      <c r="E103" s="165">
        <f t="shared" si="2"/>
        <v>0.16137916078661796</v>
      </c>
      <c r="F103" s="138">
        <v>6576.1426699999984</v>
      </c>
      <c r="G103" s="138">
        <v>5220.7987699999994</v>
      </c>
      <c r="H103" s="176">
        <f t="shared" si="3"/>
        <v>-0.20610013620644263</v>
      </c>
    </row>
    <row r="104" spans="1:8" ht="10.5" customHeight="1" x14ac:dyDescent="0.25">
      <c r="A104" s="92" t="s">
        <v>94</v>
      </c>
      <c r="B104" s="13" t="s">
        <v>346</v>
      </c>
      <c r="C104" s="138">
        <v>44058.213809999994</v>
      </c>
      <c r="D104" s="138">
        <v>62183.327949999999</v>
      </c>
      <c r="E104" s="165">
        <f t="shared" si="2"/>
        <v>0.41139012621265425</v>
      </c>
      <c r="F104" s="138">
        <v>4404.5612900000006</v>
      </c>
      <c r="G104" s="138">
        <v>6978.5201799999995</v>
      </c>
      <c r="H104" s="176">
        <f t="shared" si="3"/>
        <v>0.58438485027869791</v>
      </c>
    </row>
    <row r="105" spans="1:8" ht="10.5" customHeight="1" x14ac:dyDescent="0.25">
      <c r="A105" s="92" t="s">
        <v>118</v>
      </c>
      <c r="B105" s="13" t="s">
        <v>347</v>
      </c>
      <c r="C105" s="138">
        <v>70578.030969999993</v>
      </c>
      <c r="D105" s="138">
        <v>58812.948600000003</v>
      </c>
      <c r="E105" s="165">
        <f t="shared" si="2"/>
        <v>-0.16669609803935836</v>
      </c>
      <c r="F105" s="138">
        <v>4847.3394000000008</v>
      </c>
      <c r="G105" s="138">
        <v>4992.7513900000004</v>
      </c>
      <c r="H105" s="176">
        <f t="shared" si="3"/>
        <v>2.9998310000739714E-2</v>
      </c>
    </row>
    <row r="106" spans="1:8" ht="10.5" customHeight="1" x14ac:dyDescent="0.25">
      <c r="A106" s="92" t="s">
        <v>201</v>
      </c>
      <c r="B106" s="13" t="s">
        <v>246</v>
      </c>
      <c r="C106" s="138">
        <v>107199.09486</v>
      </c>
      <c r="D106" s="138">
        <v>57799.314530000003</v>
      </c>
      <c r="E106" s="165">
        <f t="shared" si="2"/>
        <v>-0.46082273730496681</v>
      </c>
      <c r="F106" s="138">
        <v>3299.8075099999996</v>
      </c>
      <c r="G106" s="138">
        <v>2511.08986</v>
      </c>
      <c r="H106" s="176">
        <f t="shared" si="3"/>
        <v>-0.23901929055249638</v>
      </c>
    </row>
    <row r="107" spans="1:8" ht="10.5" customHeight="1" x14ac:dyDescent="0.25">
      <c r="A107" s="92" t="s">
        <v>179</v>
      </c>
      <c r="B107" s="13" t="s">
        <v>348</v>
      </c>
      <c r="C107" s="138">
        <v>123606.41535999998</v>
      </c>
      <c r="D107" s="138">
        <v>54141.735700000005</v>
      </c>
      <c r="E107" s="225">
        <f t="shared" si="2"/>
        <v>-0.56198280208746598</v>
      </c>
      <c r="F107" s="138">
        <v>23771.72523</v>
      </c>
      <c r="G107" s="138">
        <v>4576.2853599999999</v>
      </c>
      <c r="H107" s="236">
        <f t="shared" si="3"/>
        <v>-0.80749039812118006</v>
      </c>
    </row>
    <row r="108" spans="1:8" ht="10.5" customHeight="1" x14ac:dyDescent="0.25">
      <c r="A108" s="92" t="s">
        <v>116</v>
      </c>
      <c r="B108" s="13" t="s">
        <v>233</v>
      </c>
      <c r="C108" s="138">
        <v>41620.774749999997</v>
      </c>
      <c r="D108" s="138">
        <v>53824.350900000012</v>
      </c>
      <c r="E108" s="165">
        <f t="shared" si="2"/>
        <v>0.29320876949797814</v>
      </c>
      <c r="F108" s="138">
        <v>2899.8959899999995</v>
      </c>
      <c r="G108" s="138">
        <v>1320.7878300000002</v>
      </c>
      <c r="H108" s="176">
        <f t="shared" si="3"/>
        <v>-0.5445395853663012</v>
      </c>
    </row>
    <row r="109" spans="1:8" ht="10.5" customHeight="1" x14ac:dyDescent="0.25">
      <c r="A109" s="92" t="s">
        <v>102</v>
      </c>
      <c r="B109" s="13" t="s">
        <v>208</v>
      </c>
      <c r="C109" s="138">
        <v>48390.672139999995</v>
      </c>
      <c r="D109" s="138">
        <v>49221.113240000006</v>
      </c>
      <c r="E109" s="165">
        <f t="shared" si="2"/>
        <v>1.7161181344979903E-2</v>
      </c>
      <c r="F109" s="138">
        <v>3581.0490399999994</v>
      </c>
      <c r="G109" s="138">
        <v>3790.4143899999999</v>
      </c>
      <c r="H109" s="176">
        <f t="shared" si="3"/>
        <v>5.8464809518498084E-2</v>
      </c>
    </row>
    <row r="110" spans="1:8" ht="10.5" customHeight="1" x14ac:dyDescent="0.25">
      <c r="A110" s="92" t="s">
        <v>97</v>
      </c>
      <c r="B110" s="13" t="s">
        <v>285</v>
      </c>
      <c r="C110" s="138">
        <v>41744.098010000002</v>
      </c>
      <c r="D110" s="138">
        <v>49022.242140000002</v>
      </c>
      <c r="E110" s="165">
        <f t="shared" si="2"/>
        <v>0.17435145270731423</v>
      </c>
      <c r="F110" s="138">
        <v>5647.4319599999999</v>
      </c>
      <c r="G110" s="138">
        <v>4514.2042499999998</v>
      </c>
      <c r="H110" s="176">
        <f t="shared" si="3"/>
        <v>-0.20066248128822084</v>
      </c>
    </row>
    <row r="111" spans="1:8" ht="10.5" customHeight="1" x14ac:dyDescent="0.25">
      <c r="A111" s="92" t="s">
        <v>104</v>
      </c>
      <c r="B111" s="13" t="s">
        <v>247</v>
      </c>
      <c r="C111" s="138">
        <v>37676.86967</v>
      </c>
      <c r="D111" s="138">
        <v>48314.741180000005</v>
      </c>
      <c r="E111" s="165">
        <f t="shared" si="2"/>
        <v>0.28234488701353944</v>
      </c>
      <c r="F111" s="138">
        <v>1428.1192100000001</v>
      </c>
      <c r="G111" s="138">
        <v>1049.8446999999999</v>
      </c>
      <c r="H111" s="236">
        <f t="shared" si="3"/>
        <v>-0.26487600429378733</v>
      </c>
    </row>
    <row r="112" spans="1:8" ht="10.5" customHeight="1" x14ac:dyDescent="0.25">
      <c r="A112" s="92" t="s">
        <v>110</v>
      </c>
      <c r="B112" s="13" t="s">
        <v>211</v>
      </c>
      <c r="C112" s="138">
        <v>55532.852449999998</v>
      </c>
      <c r="D112" s="138">
        <v>47927.749030000006</v>
      </c>
      <c r="E112" s="165">
        <f t="shared" si="2"/>
        <v>-0.13694782609712663</v>
      </c>
      <c r="F112" s="138">
        <v>1569.4957200000003</v>
      </c>
      <c r="G112" s="138">
        <v>4042.8259999999996</v>
      </c>
      <c r="H112" s="176">
        <f t="shared" si="3"/>
        <v>1.5758757723786583</v>
      </c>
    </row>
    <row r="113" spans="1:8" ht="10.5" customHeight="1" x14ac:dyDescent="0.25">
      <c r="A113" s="92" t="s">
        <v>178</v>
      </c>
      <c r="B113" s="13" t="s">
        <v>286</v>
      </c>
      <c r="C113" s="138">
        <v>40441.771439999997</v>
      </c>
      <c r="D113" s="138">
        <v>47504.295109999999</v>
      </c>
      <c r="E113" s="165">
        <f t="shared" si="2"/>
        <v>0.17463437971499496</v>
      </c>
      <c r="F113" s="138">
        <v>9482.4943400000011</v>
      </c>
      <c r="G113" s="138">
        <v>5452.9337600000008</v>
      </c>
      <c r="H113" s="176">
        <f t="shared" si="3"/>
        <v>-0.42494732245735245</v>
      </c>
    </row>
    <row r="114" spans="1:8" ht="10.5" customHeight="1" x14ac:dyDescent="0.25">
      <c r="A114" s="92" t="s">
        <v>196</v>
      </c>
      <c r="B114" s="13" t="s">
        <v>232</v>
      </c>
      <c r="C114" s="138">
        <v>35399.004029999996</v>
      </c>
      <c r="D114" s="138">
        <v>43745.464840000001</v>
      </c>
      <c r="E114" s="165">
        <f t="shared" si="2"/>
        <v>0.23578236277287723</v>
      </c>
      <c r="F114" s="138">
        <v>3400.4684699999998</v>
      </c>
      <c r="G114" s="138">
        <v>6707.36013</v>
      </c>
      <c r="H114" s="176">
        <f t="shared" si="3"/>
        <v>0.972481200509411</v>
      </c>
    </row>
    <row r="115" spans="1:8" ht="10.5" customHeight="1" x14ac:dyDescent="0.25">
      <c r="A115" s="92" t="s">
        <v>112</v>
      </c>
      <c r="B115" s="13" t="s">
        <v>350</v>
      </c>
      <c r="C115" s="138">
        <v>45339.699000000001</v>
      </c>
      <c r="D115" s="138">
        <v>43064.4588</v>
      </c>
      <c r="E115" s="165">
        <f t="shared" si="2"/>
        <v>-5.0182075536055026E-2</v>
      </c>
      <c r="F115" s="138">
        <v>906.68510000000015</v>
      </c>
      <c r="G115" s="138">
        <v>899.2273899999999</v>
      </c>
      <c r="H115" s="176">
        <f t="shared" si="3"/>
        <v>-8.2252482146230044E-3</v>
      </c>
    </row>
    <row r="116" spans="1:8" ht="10.5" customHeight="1" x14ac:dyDescent="0.25">
      <c r="A116" s="92" t="s">
        <v>177</v>
      </c>
      <c r="B116" s="13" t="s">
        <v>351</v>
      </c>
      <c r="C116" s="138">
        <v>39553.067600000002</v>
      </c>
      <c r="D116" s="138">
        <v>42517.167820000002</v>
      </c>
      <c r="E116" s="165">
        <f t="shared" si="2"/>
        <v>7.4939831468343598E-2</v>
      </c>
      <c r="F116" s="138">
        <v>3861.7910699999993</v>
      </c>
      <c r="G116" s="138">
        <v>3855.6423100000006</v>
      </c>
      <c r="H116" s="176">
        <f t="shared" si="3"/>
        <v>-1.5922042100529055E-3</v>
      </c>
    </row>
    <row r="117" spans="1:8" ht="10.5" customHeight="1" x14ac:dyDescent="0.25">
      <c r="A117" s="92" t="s">
        <v>108</v>
      </c>
      <c r="B117" s="13" t="s">
        <v>352</v>
      </c>
      <c r="C117" s="138">
        <v>36736.193120000004</v>
      </c>
      <c r="D117" s="138">
        <v>41090.247510000008</v>
      </c>
      <c r="E117" s="165">
        <f t="shared" si="2"/>
        <v>0.11852219895995586</v>
      </c>
      <c r="F117" s="138">
        <v>3056.9598600000008</v>
      </c>
      <c r="G117" s="138">
        <v>3647.9833200000003</v>
      </c>
      <c r="H117" s="176">
        <f t="shared" si="3"/>
        <v>0.19333700377734075</v>
      </c>
    </row>
    <row r="118" spans="1:8" ht="10.5" customHeight="1" x14ac:dyDescent="0.25">
      <c r="A118" s="92" t="s">
        <v>109</v>
      </c>
      <c r="B118" s="13" t="s">
        <v>353</v>
      </c>
      <c r="C118" s="138">
        <v>37351.385109999996</v>
      </c>
      <c r="D118" s="138">
        <v>40267.6158</v>
      </c>
      <c r="E118" s="165">
        <f t="shared" si="2"/>
        <v>7.8075570194028776E-2</v>
      </c>
      <c r="F118" s="138">
        <v>2866.6299800000002</v>
      </c>
      <c r="G118" s="138">
        <v>3898.7333699999999</v>
      </c>
      <c r="H118" s="176">
        <f t="shared" si="3"/>
        <v>0.36004067396239248</v>
      </c>
    </row>
    <row r="119" spans="1:8" ht="10.5" customHeight="1" x14ac:dyDescent="0.25">
      <c r="A119" s="92" t="s">
        <v>200</v>
      </c>
      <c r="B119" s="13" t="s">
        <v>253</v>
      </c>
      <c r="C119" s="138">
        <v>701.35351000000003</v>
      </c>
      <c r="D119" s="138">
        <v>38956.317450000002</v>
      </c>
      <c r="E119" s="165">
        <f t="shared" si="2"/>
        <v>54.544482054420747</v>
      </c>
      <c r="F119" s="138" t="s">
        <v>365</v>
      </c>
      <c r="G119" s="138">
        <v>2.7</v>
      </c>
      <c r="H119" s="138" t="s">
        <v>365</v>
      </c>
    </row>
    <row r="120" spans="1:8" ht="10.5" customHeight="1" x14ac:dyDescent="0.25">
      <c r="A120" s="116"/>
      <c r="B120" s="116" t="s">
        <v>18</v>
      </c>
      <c r="C120" s="139">
        <v>1622504.8267400023</v>
      </c>
      <c r="D120" s="139">
        <v>1868393.8714900003</v>
      </c>
      <c r="E120" s="169">
        <f>IFERROR(((D120/C120-1)),"")</f>
        <v>0.15154903744973591</v>
      </c>
      <c r="F120" s="139">
        <v>139552.03796999968</v>
      </c>
      <c r="G120" s="139">
        <v>147977.86196999985</v>
      </c>
      <c r="H120" s="177">
        <f t="shared" si="3"/>
        <v>6.037764924516198E-2</v>
      </c>
    </row>
    <row r="121" spans="1:8" ht="8.1" customHeight="1" x14ac:dyDescent="0.25">
      <c r="A121" s="8" t="s">
        <v>44</v>
      </c>
      <c r="B121" s="37"/>
      <c r="C121" s="37"/>
      <c r="D121" s="37"/>
      <c r="E121" s="37"/>
    </row>
    <row r="122" spans="1:8" s="132" customFormat="1" ht="8.4499999999999993" customHeight="1" x14ac:dyDescent="0.25">
      <c r="A122" s="231" t="s">
        <v>20</v>
      </c>
      <c r="B122" s="232"/>
      <c r="C122" s="232"/>
      <c r="D122" s="232"/>
      <c r="E122" s="232"/>
    </row>
    <row r="123" spans="1:8" s="132" customFormat="1" ht="8.4499999999999993" customHeight="1" x14ac:dyDescent="0.25">
      <c r="A123" s="233" t="s">
        <v>322</v>
      </c>
      <c r="B123" s="232"/>
      <c r="C123" s="232"/>
      <c r="D123" s="232"/>
      <c r="E123" s="232"/>
    </row>
    <row r="124" spans="1:8" s="132" customFormat="1" ht="8.4499999999999993" customHeight="1" x14ac:dyDescent="0.25">
      <c r="A124" s="234" t="s">
        <v>323</v>
      </c>
    </row>
  </sheetData>
  <mergeCells count="11">
    <mergeCell ref="A2:B2"/>
    <mergeCell ref="A4:A5"/>
    <mergeCell ref="B4:B5"/>
    <mergeCell ref="A64:B64"/>
    <mergeCell ref="A68:B68"/>
    <mergeCell ref="F4:G4"/>
    <mergeCell ref="F66:G66"/>
    <mergeCell ref="A66:A67"/>
    <mergeCell ref="B66:B67"/>
    <mergeCell ref="C4:D4"/>
    <mergeCell ref="C66:D66"/>
  </mergeCells>
  <phoneticPr fontId="11" type="noConversion"/>
  <conditionalFormatting sqref="C7:D57 F7:H57">
    <cfRule type="containsBlanks" dxfId="91" priority="6">
      <formula>LEN(TRIM(C7))=0</formula>
    </cfRule>
  </conditionalFormatting>
  <conditionalFormatting sqref="C70:D120 F70:H118 F120:H120 G119">
    <cfRule type="containsBlanks" dxfId="90" priority="5">
      <formula>LEN(TRIM(C70))=0</formula>
    </cfRule>
  </conditionalFormatting>
  <conditionalFormatting sqref="E7:E57">
    <cfRule type="containsBlanks" dxfId="89" priority="4">
      <formula>LEN(TRIM(E7))=0</formula>
    </cfRule>
  </conditionalFormatting>
  <conditionalFormatting sqref="E70:E120">
    <cfRule type="containsBlanks" dxfId="88" priority="3">
      <formula>LEN(TRIM(E70))=0</formula>
    </cfRule>
  </conditionalFormatting>
  <conditionalFormatting sqref="F119">
    <cfRule type="containsBlanks" dxfId="87" priority="2">
      <formula>LEN(TRIM(F119))=0</formula>
    </cfRule>
  </conditionalFormatting>
  <conditionalFormatting sqref="H119">
    <cfRule type="containsBlanks" dxfId="86" priority="1">
      <formula>LEN(TRIM(H119))=0</formula>
    </cfRule>
  </conditionalFormatting>
  <pageMargins left="0.75" right="0.75" top="1" bottom="1" header="0" footer="0"/>
  <pageSetup orientation="portrait" r:id="rId1"/>
  <ignoredErrors>
    <ignoredError sqref="A516:A15108 A15876:A29444 BPP13060:BPP15108 AMB13060:AMB15108 AVX260:BFT15108 IN15620:ACF29444 AMB15620:AMB28164 BPP15620:BPP28164 A2:B3 B61 A5:B5 A4:B4 A67:B67 A66:B66 A68:B68 B58 B1 A64:B65 B63 B59" numberStoredAsText="1"/>
    <ignoredError sqref="E68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 codeName="Hoja7">
    <tabColor rgb="FFD9EFFF"/>
  </sheetPr>
  <dimension ref="A1:K62"/>
  <sheetViews>
    <sheetView showGridLines="0" topLeftCell="A34" zoomScale="150" zoomScaleNormal="120" zoomScalePageLayoutView="120" workbookViewId="0">
      <selection activeCell="A62" sqref="A62"/>
    </sheetView>
  </sheetViews>
  <sheetFormatPr baseColWidth="10" defaultColWidth="11.42578125" defaultRowHeight="13.5" x14ac:dyDescent="0.2"/>
  <cols>
    <col min="1" max="1" width="8.85546875" style="15" customWidth="1"/>
    <col min="2" max="2" width="39.85546875" style="15" customWidth="1"/>
    <col min="3" max="6" width="7.140625" style="15" customWidth="1"/>
    <col min="7" max="7" width="8.42578125" style="15" customWidth="1"/>
    <col min="8" max="10" width="11.42578125" style="15"/>
    <col min="11" max="11" width="17.140625" style="15" customWidth="1"/>
    <col min="12" max="16384" width="11.42578125" style="15"/>
  </cols>
  <sheetData>
    <row r="1" spans="1:11" ht="15" customHeight="1" x14ac:dyDescent="0.25">
      <c r="A1" s="81" t="s">
        <v>296</v>
      </c>
      <c r="B1" s="81"/>
      <c r="C1" s="81"/>
      <c r="D1" s="81"/>
      <c r="E1" s="81"/>
      <c r="F1" s="81"/>
      <c r="G1" s="81"/>
    </row>
    <row r="2" spans="1:11" ht="11.25" customHeight="1" x14ac:dyDescent="0.25">
      <c r="A2" s="261" t="s">
        <v>272</v>
      </c>
      <c r="B2" s="261"/>
      <c r="C2" s="261"/>
      <c r="D2" s="261"/>
      <c r="E2" s="261"/>
      <c r="F2" s="81"/>
      <c r="G2" s="81"/>
    </row>
    <row r="3" spans="1:11" ht="3" customHeight="1" x14ac:dyDescent="0.25">
      <c r="A3" s="46"/>
    </row>
    <row r="4" spans="1:11" s="38" customFormat="1" ht="15" customHeight="1" x14ac:dyDescent="0.25">
      <c r="A4" s="259" t="s">
        <v>31</v>
      </c>
      <c r="B4" s="259" t="s">
        <v>4</v>
      </c>
      <c r="C4" s="257" t="s">
        <v>349</v>
      </c>
      <c r="D4" s="258"/>
      <c r="E4" s="265" t="s">
        <v>291</v>
      </c>
      <c r="F4" s="208" t="s">
        <v>273</v>
      </c>
      <c r="G4" s="263" t="s">
        <v>274</v>
      </c>
    </row>
    <row r="5" spans="1:11" s="38" customFormat="1" ht="15" customHeight="1" x14ac:dyDescent="0.25">
      <c r="A5" s="260"/>
      <c r="B5" s="260"/>
      <c r="C5" s="185">
        <v>2024</v>
      </c>
      <c r="D5" s="186" t="s">
        <v>280</v>
      </c>
      <c r="E5" s="266"/>
      <c r="F5" s="209">
        <v>2024</v>
      </c>
      <c r="G5" s="264"/>
    </row>
    <row r="6" spans="1:11" s="38" customFormat="1" ht="14.1" customHeight="1" x14ac:dyDescent="0.25">
      <c r="A6" s="262" t="s">
        <v>45</v>
      </c>
      <c r="B6" s="262"/>
      <c r="C6" s="189">
        <f>SUM(C8:C58)</f>
        <v>12797548.239840001</v>
      </c>
      <c r="D6" s="189">
        <f>SUM(D8:D58)</f>
        <v>15013058.289889986</v>
      </c>
      <c r="E6" s="190">
        <f>(D6/C6-1)</f>
        <v>0.17311988269384981</v>
      </c>
      <c r="F6" s="190">
        <f>SUM(F7:F58)</f>
        <v>0.99999999999999967</v>
      </c>
      <c r="G6" s="210">
        <f>SUM(G7:G58)</f>
        <v>17.311988269384997</v>
      </c>
    </row>
    <row r="7" spans="1:11" ht="3.95" customHeight="1" x14ac:dyDescent="0.25">
      <c r="A7" s="41"/>
      <c r="B7" s="41"/>
      <c r="C7" s="102"/>
      <c r="D7" s="102"/>
      <c r="E7" s="102"/>
      <c r="F7" s="102"/>
      <c r="G7" s="164"/>
      <c r="J7" s="38"/>
    </row>
    <row r="8" spans="1:11" ht="10.5" customHeight="1" x14ac:dyDescent="0.25">
      <c r="A8" s="93" t="s">
        <v>68</v>
      </c>
      <c r="B8" s="13" t="s">
        <v>299</v>
      </c>
      <c r="C8" s="138">
        <v>2269728.6220699977</v>
      </c>
      <c r="D8" s="138">
        <v>2456863.4178999946</v>
      </c>
      <c r="E8" s="165">
        <f>IFERROR(((D8/C8-1)),"")</f>
        <v>8.2448092697235964E-2</v>
      </c>
      <c r="F8" s="166">
        <f>C8/$C$6</f>
        <v>0.17735652013438902</v>
      </c>
      <c r="G8" s="167">
        <f>F8*E8*100</f>
        <v>1.4622706812499304</v>
      </c>
      <c r="J8" s="38"/>
      <c r="K8" s="38"/>
    </row>
    <row r="9" spans="1:11" ht="10.5" customHeight="1" x14ac:dyDescent="0.25">
      <c r="A9" s="93" t="s">
        <v>10</v>
      </c>
      <c r="B9" s="13" t="s">
        <v>204</v>
      </c>
      <c r="C9" s="138">
        <v>1705215.599430002</v>
      </c>
      <c r="D9" s="138">
        <v>1960468.0107199997</v>
      </c>
      <c r="E9" s="165">
        <f t="shared" ref="E9:E58" si="0">IFERROR(((D9/C9-1)),"")</f>
        <v>0.14968923071975193</v>
      </c>
      <c r="F9" s="166">
        <f t="shared" ref="F9:F58" si="1">C9/$C$6</f>
        <v>0.13324549104816041</v>
      </c>
      <c r="G9" s="167">
        <f t="shared" ref="G9:G58" si="2">F9*E9*100</f>
        <v>1.9945415051874724</v>
      </c>
      <c r="J9" s="38"/>
      <c r="K9" s="38"/>
    </row>
    <row r="10" spans="1:11" ht="10.5" customHeight="1" x14ac:dyDescent="0.25">
      <c r="A10" s="93" t="s">
        <v>9</v>
      </c>
      <c r="B10" s="13" t="s">
        <v>289</v>
      </c>
      <c r="C10" s="138">
        <v>1100871.6463299997</v>
      </c>
      <c r="D10" s="138">
        <v>1796604.5276799975</v>
      </c>
      <c r="E10" s="165">
        <f t="shared" si="0"/>
        <v>0.63198365010978175</v>
      </c>
      <c r="F10" s="166">
        <f t="shared" si="1"/>
        <v>8.6022074361312442E-2</v>
      </c>
      <c r="G10" s="167">
        <f t="shared" si="2"/>
        <v>5.4364544544877313</v>
      </c>
      <c r="J10" s="38"/>
    </row>
    <row r="11" spans="1:11" ht="10.5" customHeight="1" x14ac:dyDescent="0.25">
      <c r="A11" s="93" t="s">
        <v>63</v>
      </c>
      <c r="B11" s="13" t="s">
        <v>228</v>
      </c>
      <c r="C11" s="138">
        <v>1247959.2437400001</v>
      </c>
      <c r="D11" s="138">
        <v>1362602.8347699959</v>
      </c>
      <c r="E11" s="165">
        <f t="shared" si="0"/>
        <v>9.1864851841171768E-2</v>
      </c>
      <c r="F11" s="166">
        <f t="shared" si="1"/>
        <v>9.7515494401887282E-2</v>
      </c>
      <c r="G11" s="167">
        <f t="shared" si="2"/>
        <v>0.89582464454479904</v>
      </c>
      <c r="J11" s="38"/>
    </row>
    <row r="12" spans="1:11" ht="10.5" customHeight="1" x14ac:dyDescent="0.25">
      <c r="A12" s="93" t="s">
        <v>69</v>
      </c>
      <c r="B12" s="13" t="s">
        <v>282</v>
      </c>
      <c r="C12" s="138">
        <v>739955.95278999989</v>
      </c>
      <c r="D12" s="138">
        <v>912924.51922999939</v>
      </c>
      <c r="E12" s="165">
        <f t="shared" si="0"/>
        <v>0.23375521987197012</v>
      </c>
      <c r="F12" s="166">
        <f t="shared" si="1"/>
        <v>5.782013389771376E-2</v>
      </c>
      <c r="G12" s="167">
        <f t="shared" si="2"/>
        <v>1.3515758112286833</v>
      </c>
      <c r="J12" s="38"/>
    </row>
    <row r="13" spans="1:11" ht="10.5" customHeight="1" x14ac:dyDescent="0.25">
      <c r="A13" s="93" t="s">
        <v>12</v>
      </c>
      <c r="B13" s="13" t="s">
        <v>255</v>
      </c>
      <c r="C13" s="138">
        <v>406707.59031000012</v>
      </c>
      <c r="D13" s="138">
        <v>408867.06763999996</v>
      </c>
      <c r="E13" s="165">
        <f t="shared" si="0"/>
        <v>5.3096558349301493E-3</v>
      </c>
      <c r="F13" s="166">
        <f t="shared" si="1"/>
        <v>3.1780117776300319E-2</v>
      </c>
      <c r="G13" s="167">
        <f t="shared" si="2"/>
        <v>1.6874148778570033E-2</v>
      </c>
      <c r="J13" s="38"/>
    </row>
    <row r="14" spans="1:11" ht="10.5" customHeight="1" x14ac:dyDescent="0.2">
      <c r="A14" s="93" t="s">
        <v>11</v>
      </c>
      <c r="B14" s="13" t="s">
        <v>205</v>
      </c>
      <c r="C14" s="138">
        <v>316986.25313999975</v>
      </c>
      <c r="D14" s="138">
        <v>339447.4110000002</v>
      </c>
      <c r="E14" s="165">
        <f t="shared" si="0"/>
        <v>7.0858460382760668E-2</v>
      </c>
      <c r="F14" s="166">
        <f t="shared" si="1"/>
        <v>2.476929543060373E-2</v>
      </c>
      <c r="G14" s="167">
        <f t="shared" si="2"/>
        <v>0.17551141389783292</v>
      </c>
    </row>
    <row r="15" spans="1:11" ht="10.5" customHeight="1" x14ac:dyDescent="0.2">
      <c r="A15" s="93" t="s">
        <v>67</v>
      </c>
      <c r="B15" s="13" t="s">
        <v>314</v>
      </c>
      <c r="C15" s="138">
        <v>254928.74992000032</v>
      </c>
      <c r="D15" s="138">
        <v>250347.1616400005</v>
      </c>
      <c r="E15" s="165">
        <f t="shared" si="0"/>
        <v>-1.7972034466248177E-2</v>
      </c>
      <c r="F15" s="166">
        <f t="shared" si="1"/>
        <v>1.9920124163031679E-2</v>
      </c>
      <c r="G15" s="167">
        <f t="shared" si="2"/>
        <v>-3.5800515802994842E-2</v>
      </c>
    </row>
    <row r="16" spans="1:11" ht="10.5" customHeight="1" x14ac:dyDescent="0.2">
      <c r="A16" s="93" t="s">
        <v>35</v>
      </c>
      <c r="B16" s="13" t="s">
        <v>321</v>
      </c>
      <c r="C16" s="138">
        <v>224813.66739999995</v>
      </c>
      <c r="D16" s="138">
        <v>219421.39405999996</v>
      </c>
      <c r="E16" s="165">
        <f t="shared" si="0"/>
        <v>-2.3985522776983959E-2</v>
      </c>
      <c r="F16" s="166">
        <f t="shared" si="1"/>
        <v>1.7566932601991166E-2</v>
      </c>
      <c r="G16" s="167">
        <f t="shared" si="2"/>
        <v>-4.2135206204680122E-2</v>
      </c>
    </row>
    <row r="17" spans="1:7" ht="10.5" customHeight="1" x14ac:dyDescent="0.2">
      <c r="A17" s="93" t="s">
        <v>91</v>
      </c>
      <c r="B17" s="13" t="s">
        <v>320</v>
      </c>
      <c r="C17" s="138">
        <v>116010.03113999992</v>
      </c>
      <c r="D17" s="138">
        <v>197275.96070999993</v>
      </c>
      <c r="E17" s="165">
        <f t="shared" si="0"/>
        <v>0.70050778171009176</v>
      </c>
      <c r="F17" s="166">
        <f t="shared" si="1"/>
        <v>9.0650200308563418E-3</v>
      </c>
      <c r="G17" s="167">
        <f t="shared" si="2"/>
        <v>0.63501170729727241</v>
      </c>
    </row>
    <row r="18" spans="1:7" ht="10.5" customHeight="1" x14ac:dyDescent="0.2">
      <c r="A18" s="93" t="s">
        <v>100</v>
      </c>
      <c r="B18" s="13" t="s">
        <v>315</v>
      </c>
      <c r="C18" s="138">
        <v>85055.008020000008</v>
      </c>
      <c r="D18" s="138">
        <v>166977.51058000003</v>
      </c>
      <c r="E18" s="165">
        <f t="shared" si="0"/>
        <v>0.96317082870342685</v>
      </c>
      <c r="F18" s="166">
        <f t="shared" si="1"/>
        <v>6.6461955388623243E-3</v>
      </c>
      <c r="G18" s="167">
        <f t="shared" si="2"/>
        <v>0.64014216648910438</v>
      </c>
    </row>
    <row r="19" spans="1:7" ht="10.5" customHeight="1" x14ac:dyDescent="0.2">
      <c r="A19" s="93" t="s">
        <v>61</v>
      </c>
      <c r="B19" s="13" t="s">
        <v>229</v>
      </c>
      <c r="C19" s="138">
        <v>84978.32623999998</v>
      </c>
      <c r="D19" s="138">
        <v>158430.21092999965</v>
      </c>
      <c r="E19" s="165">
        <f t="shared" si="0"/>
        <v>0.86436021912873695</v>
      </c>
      <c r="F19" s="166">
        <f t="shared" si="1"/>
        <v>6.6402036270864963E-3</v>
      </c>
      <c r="G19" s="167">
        <f t="shared" si="2"/>
        <v>0.5739527862167918</v>
      </c>
    </row>
    <row r="20" spans="1:7" ht="10.5" customHeight="1" x14ac:dyDescent="0.2">
      <c r="A20" s="93" t="s">
        <v>106</v>
      </c>
      <c r="B20" s="13" t="s">
        <v>284</v>
      </c>
      <c r="C20" s="138">
        <v>81095.13668000004</v>
      </c>
      <c r="D20" s="138">
        <v>157403.91932000004</v>
      </c>
      <c r="E20" s="165">
        <f t="shared" si="0"/>
        <v>0.94097853168572976</v>
      </c>
      <c r="F20" s="166">
        <f t="shared" si="1"/>
        <v>6.3367713221461489E-3</v>
      </c>
      <c r="G20" s="167">
        <f t="shared" si="2"/>
        <v>0.59627657743413243</v>
      </c>
    </row>
    <row r="21" spans="1:7" ht="10.5" customHeight="1" x14ac:dyDescent="0.2">
      <c r="A21" s="93" t="s">
        <v>64</v>
      </c>
      <c r="B21" s="13" t="s">
        <v>283</v>
      </c>
      <c r="C21" s="138">
        <v>133448.90431000013</v>
      </c>
      <c r="D21" s="138">
        <v>151190.59912000014</v>
      </c>
      <c r="E21" s="165">
        <f t="shared" si="0"/>
        <v>0.13294747455390321</v>
      </c>
      <c r="F21" s="166">
        <f t="shared" si="1"/>
        <v>1.0427693008771855E-2</v>
      </c>
      <c r="G21" s="167">
        <f t="shared" si="2"/>
        <v>0.13863354509396106</v>
      </c>
    </row>
    <row r="22" spans="1:7" ht="10.5" customHeight="1" x14ac:dyDescent="0.2">
      <c r="A22" s="93" t="s">
        <v>92</v>
      </c>
      <c r="B22" s="13" t="s">
        <v>335</v>
      </c>
      <c r="C22" s="138">
        <v>119867.90586000003</v>
      </c>
      <c r="D22" s="138">
        <v>125459.91025999999</v>
      </c>
      <c r="E22" s="165">
        <f t="shared" si="0"/>
        <v>4.6651389793454401E-2</v>
      </c>
      <c r="F22" s="166">
        <f t="shared" si="1"/>
        <v>9.366474235028838E-3</v>
      </c>
      <c r="G22" s="167">
        <f t="shared" si="2"/>
        <v>4.3695904052867794E-2</v>
      </c>
    </row>
    <row r="23" spans="1:7" ht="10.5" customHeight="1" x14ac:dyDescent="0.2">
      <c r="A23" s="93" t="s">
        <v>101</v>
      </c>
      <c r="B23" s="13" t="s">
        <v>207</v>
      </c>
      <c r="C23" s="138">
        <v>127228.01154000006</v>
      </c>
      <c r="D23" s="138">
        <v>118619.91870000007</v>
      </c>
      <c r="E23" s="165">
        <f t="shared" si="0"/>
        <v>-6.7658786267312254E-2</v>
      </c>
      <c r="F23" s="166">
        <f t="shared" si="1"/>
        <v>9.941592651624238E-3</v>
      </c>
      <c r="G23" s="167">
        <f t="shared" si="2"/>
        <v>-6.7263609237292632E-2</v>
      </c>
    </row>
    <row r="24" spans="1:7" ht="10.5" customHeight="1" x14ac:dyDescent="0.2">
      <c r="A24" s="93" t="s">
        <v>13</v>
      </c>
      <c r="B24" s="13" t="s">
        <v>336</v>
      </c>
      <c r="C24" s="138">
        <v>115059.92664999995</v>
      </c>
      <c r="D24" s="138">
        <v>114498.10807000016</v>
      </c>
      <c r="E24" s="165">
        <f t="shared" si="0"/>
        <v>-4.8828345050904165E-3</v>
      </c>
      <c r="F24" s="166">
        <f t="shared" si="1"/>
        <v>8.9907788971490109E-3</v>
      </c>
      <c r="G24" s="167">
        <f t="shared" si="2"/>
        <v>-4.3900485426637947E-3</v>
      </c>
    </row>
    <row r="25" spans="1:7" ht="10.5" customHeight="1" x14ac:dyDescent="0.2">
      <c r="A25" s="93" t="s">
        <v>88</v>
      </c>
      <c r="B25" s="13" t="s">
        <v>316</v>
      </c>
      <c r="C25" s="138">
        <v>83888.648800000054</v>
      </c>
      <c r="D25" s="138">
        <v>113923.61398000014</v>
      </c>
      <c r="E25" s="165">
        <f t="shared" si="0"/>
        <v>0.35803372219770524</v>
      </c>
      <c r="F25" s="166">
        <f t="shared" si="1"/>
        <v>6.5550562676409069E-3</v>
      </c>
      <c r="G25" s="167">
        <f t="shared" si="2"/>
        <v>0.23469311947188709</v>
      </c>
    </row>
    <row r="26" spans="1:7" ht="10.5" customHeight="1" x14ac:dyDescent="0.2">
      <c r="A26" s="93" t="s">
        <v>98</v>
      </c>
      <c r="B26" s="13" t="s">
        <v>337</v>
      </c>
      <c r="C26" s="138">
        <v>109652.25558999991</v>
      </c>
      <c r="D26" s="138">
        <v>110934.6382900001</v>
      </c>
      <c r="E26" s="165">
        <f t="shared" si="0"/>
        <v>1.1694996086493159E-2</v>
      </c>
      <c r="F26" s="166">
        <f t="shared" si="1"/>
        <v>8.5682236577660931E-3</v>
      </c>
      <c r="G26" s="167">
        <f t="shared" si="2"/>
        <v>1.0020534214577256E-2</v>
      </c>
    </row>
    <row r="27" spans="1:7" ht="10.5" customHeight="1" x14ac:dyDescent="0.2">
      <c r="A27" s="93" t="s">
        <v>93</v>
      </c>
      <c r="B27" s="13" t="s">
        <v>290</v>
      </c>
      <c r="C27" s="138">
        <v>89566.16164000002</v>
      </c>
      <c r="D27" s="138">
        <v>109110.18959999997</v>
      </c>
      <c r="E27" s="165">
        <f t="shared" si="0"/>
        <v>0.21820772043972059</v>
      </c>
      <c r="F27" s="166">
        <f t="shared" si="1"/>
        <v>6.9986969348685034E-3</v>
      </c>
      <c r="G27" s="167">
        <f t="shared" si="2"/>
        <v>0.15271697042061158</v>
      </c>
    </row>
    <row r="28" spans="1:7" ht="10.5" customHeight="1" x14ac:dyDescent="0.2">
      <c r="A28" s="93" t="s">
        <v>111</v>
      </c>
      <c r="B28" s="13" t="s">
        <v>338</v>
      </c>
      <c r="C28" s="138">
        <v>63449.071039999981</v>
      </c>
      <c r="D28" s="138">
        <v>105431.12929999996</v>
      </c>
      <c r="E28" s="165">
        <f t="shared" si="0"/>
        <v>0.66166545186348547</v>
      </c>
      <c r="F28" s="166">
        <f t="shared" si="1"/>
        <v>4.9579083314159273E-3</v>
      </c>
      <c r="G28" s="167">
        <f t="shared" si="2"/>
        <v>0.32804766564040588</v>
      </c>
    </row>
    <row r="29" spans="1:7" ht="10.5" customHeight="1" x14ac:dyDescent="0.2">
      <c r="A29" s="93" t="s">
        <v>90</v>
      </c>
      <c r="B29" s="13" t="s">
        <v>230</v>
      </c>
      <c r="C29" s="138">
        <v>130125.97168999995</v>
      </c>
      <c r="D29" s="138">
        <v>104648.51573000003</v>
      </c>
      <c r="E29" s="165">
        <f t="shared" si="0"/>
        <v>-0.19579070672144561</v>
      </c>
      <c r="F29" s="166">
        <f t="shared" si="1"/>
        <v>1.0168039162759728E-2</v>
      </c>
      <c r="G29" s="167">
        <f t="shared" si="2"/>
        <v>-0.19908075736480632</v>
      </c>
    </row>
    <row r="30" spans="1:7" ht="10.5" customHeight="1" x14ac:dyDescent="0.2">
      <c r="A30" s="93" t="s">
        <v>103</v>
      </c>
      <c r="B30" s="13" t="s">
        <v>209</v>
      </c>
      <c r="C30" s="138">
        <v>76442.63618000003</v>
      </c>
      <c r="D30" s="138">
        <v>97859.657329999973</v>
      </c>
      <c r="E30" s="165">
        <f t="shared" si="0"/>
        <v>0.2801711482001894</v>
      </c>
      <c r="F30" s="166">
        <f t="shared" si="1"/>
        <v>5.9732250855696516E-3</v>
      </c>
      <c r="G30" s="167">
        <f t="shared" si="2"/>
        <v>0.1673525330682224</v>
      </c>
    </row>
    <row r="31" spans="1:7" ht="10.5" customHeight="1" x14ac:dyDescent="0.2">
      <c r="A31" s="93" t="s">
        <v>96</v>
      </c>
      <c r="B31" s="13" t="s">
        <v>339</v>
      </c>
      <c r="C31" s="138">
        <v>82894.674649999957</v>
      </c>
      <c r="D31" s="138">
        <v>91659.163299999986</v>
      </c>
      <c r="E31" s="165">
        <f t="shared" si="0"/>
        <v>0.10573041859450782</v>
      </c>
      <c r="F31" s="166">
        <f t="shared" si="1"/>
        <v>6.4773871601390681E-3</v>
      </c>
      <c r="G31" s="167">
        <f t="shared" si="2"/>
        <v>6.8485685584019393E-2</v>
      </c>
    </row>
    <row r="32" spans="1:7" ht="10.5" customHeight="1" x14ac:dyDescent="0.2">
      <c r="A32" s="93" t="s">
        <v>225</v>
      </c>
      <c r="B32" s="13" t="s">
        <v>340</v>
      </c>
      <c r="C32" s="138">
        <v>70974.719729999953</v>
      </c>
      <c r="D32" s="138">
        <v>90437.038450000036</v>
      </c>
      <c r="E32" s="165">
        <f t="shared" si="0"/>
        <v>0.27421480203145698</v>
      </c>
      <c r="F32" s="166">
        <f t="shared" si="1"/>
        <v>5.5459622733867739E-3</v>
      </c>
      <c r="G32" s="167">
        <f t="shared" si="2"/>
        <v>0.15207849468706833</v>
      </c>
    </row>
    <row r="33" spans="1:7" ht="10.5" customHeight="1" x14ac:dyDescent="0.2">
      <c r="A33" s="93" t="s">
        <v>95</v>
      </c>
      <c r="B33" s="13" t="s">
        <v>206</v>
      </c>
      <c r="C33" s="138">
        <v>104388.99272999994</v>
      </c>
      <c r="D33" s="138">
        <v>88477.241480000099</v>
      </c>
      <c r="E33" s="165">
        <f t="shared" si="0"/>
        <v>-0.15242748142187046</v>
      </c>
      <c r="F33" s="166">
        <f t="shared" si="1"/>
        <v>8.1569524703979587E-3</v>
      </c>
      <c r="G33" s="167">
        <f t="shared" si="2"/>
        <v>-0.12433437211406652</v>
      </c>
    </row>
    <row r="34" spans="1:7" ht="10.5" customHeight="1" x14ac:dyDescent="0.2">
      <c r="A34" s="93" t="s">
        <v>168</v>
      </c>
      <c r="B34" s="13" t="s">
        <v>341</v>
      </c>
      <c r="C34" s="138">
        <v>54557.835350000008</v>
      </c>
      <c r="D34" s="138">
        <v>74768.130109999925</v>
      </c>
      <c r="E34" s="165">
        <f t="shared" si="0"/>
        <v>0.37043798806068118</v>
      </c>
      <c r="F34" s="166">
        <f t="shared" si="1"/>
        <v>4.2631474660244847E-3</v>
      </c>
      <c r="G34" s="167">
        <f t="shared" si="2"/>
        <v>0.15792317701201014</v>
      </c>
    </row>
    <row r="35" spans="1:7" ht="10.5" customHeight="1" x14ac:dyDescent="0.2">
      <c r="A35" s="93" t="s">
        <v>89</v>
      </c>
      <c r="B35" s="13" t="s">
        <v>342</v>
      </c>
      <c r="C35" s="138">
        <v>59697.737479999982</v>
      </c>
      <c r="D35" s="138">
        <v>73000.854760000002</v>
      </c>
      <c r="E35" s="165">
        <f t="shared" si="0"/>
        <v>0.22284123053167382</v>
      </c>
      <c r="F35" s="166">
        <f t="shared" si="1"/>
        <v>4.6647792499937739E-3</v>
      </c>
      <c r="G35" s="167">
        <f t="shared" si="2"/>
        <v>0.10395051482272311</v>
      </c>
    </row>
    <row r="36" spans="1:7" ht="10.5" customHeight="1" x14ac:dyDescent="0.2">
      <c r="A36" s="93" t="s">
        <v>115</v>
      </c>
      <c r="B36" s="13" t="s">
        <v>212</v>
      </c>
      <c r="C36" s="138">
        <v>53660.78575999997</v>
      </c>
      <c r="D36" s="138">
        <v>71123.173630000048</v>
      </c>
      <c r="E36" s="165">
        <f t="shared" si="0"/>
        <v>0.32542176978364257</v>
      </c>
      <c r="F36" s="166">
        <f t="shared" si="1"/>
        <v>4.1930520404641859E-3</v>
      </c>
      <c r="G36" s="167">
        <f t="shared" si="2"/>
        <v>0.1364510415802769</v>
      </c>
    </row>
    <row r="37" spans="1:7" ht="10.5" customHeight="1" x14ac:dyDescent="0.2">
      <c r="A37" s="93" t="s">
        <v>114</v>
      </c>
      <c r="B37" s="13" t="s">
        <v>317</v>
      </c>
      <c r="C37" s="138">
        <v>63417.099319999987</v>
      </c>
      <c r="D37" s="138">
        <v>70346.288079999969</v>
      </c>
      <c r="E37" s="165">
        <f t="shared" si="0"/>
        <v>0.10926372909356186</v>
      </c>
      <c r="F37" s="166">
        <f t="shared" si="1"/>
        <v>4.9554100622630545E-3</v>
      </c>
      <c r="G37" s="167">
        <f>F37*E37*100</f>
        <v>5.4144658259062083E-2</v>
      </c>
    </row>
    <row r="38" spans="1:7" ht="10.5" customHeight="1" x14ac:dyDescent="0.2">
      <c r="A38" s="93" t="s">
        <v>105</v>
      </c>
      <c r="B38" s="13" t="s">
        <v>210</v>
      </c>
      <c r="C38" s="138">
        <v>42767.012639999994</v>
      </c>
      <c r="D38" s="138">
        <v>70175.372580000025</v>
      </c>
      <c r="E38" s="165">
        <f t="shared" si="0"/>
        <v>0.64087618582844352</v>
      </c>
      <c r="F38" s="166">
        <f t="shared" si="1"/>
        <v>3.3418129659290646E-3</v>
      </c>
      <c r="G38" s="167">
        <f t="shared" si="2"/>
        <v>0.2141688347356657</v>
      </c>
    </row>
    <row r="39" spans="1:7" ht="10.5" customHeight="1" x14ac:dyDescent="0.2">
      <c r="A39" s="93" t="s">
        <v>99</v>
      </c>
      <c r="B39" s="13" t="s">
        <v>343</v>
      </c>
      <c r="C39" s="138">
        <v>48984.589949999994</v>
      </c>
      <c r="D39" s="138">
        <v>66199.594379999951</v>
      </c>
      <c r="E39" s="165">
        <f t="shared" si="0"/>
        <v>0.35143714477495513</v>
      </c>
      <c r="F39" s="166">
        <f t="shared" si="1"/>
        <v>3.8276542531409451E-3</v>
      </c>
      <c r="G39" s="167">
        <f t="shared" si="2"/>
        <v>0.1345179881909567</v>
      </c>
    </row>
    <row r="40" spans="1:7" ht="10.5" customHeight="1" x14ac:dyDescent="0.2">
      <c r="A40" s="93" t="s">
        <v>175</v>
      </c>
      <c r="B40" s="13" t="s">
        <v>344</v>
      </c>
      <c r="C40" s="138">
        <v>48753.25584999998</v>
      </c>
      <c r="D40" s="138">
        <v>65758.040209999977</v>
      </c>
      <c r="E40" s="165">
        <f t="shared" si="0"/>
        <v>0.34879279472778024</v>
      </c>
      <c r="F40" s="166">
        <f t="shared" si="1"/>
        <v>3.8095778141493068E-3</v>
      </c>
      <c r="G40" s="167">
        <f t="shared" si="2"/>
        <v>0.13287532925300849</v>
      </c>
    </row>
    <row r="41" spans="1:7" ht="10.5" customHeight="1" x14ac:dyDescent="0.2">
      <c r="A41" s="93" t="s">
        <v>107</v>
      </c>
      <c r="B41" s="13" t="s">
        <v>345</v>
      </c>
      <c r="C41" s="138">
        <v>55981.893299999923</v>
      </c>
      <c r="D41" s="138">
        <v>65016.204259999999</v>
      </c>
      <c r="E41" s="165">
        <f t="shared" si="0"/>
        <v>0.16137916078661974</v>
      </c>
      <c r="F41" s="166">
        <f t="shared" si="1"/>
        <v>4.3744233075615913E-3</v>
      </c>
      <c r="G41" s="167">
        <f t="shared" si="2"/>
        <v>7.0594076229971894E-2</v>
      </c>
    </row>
    <row r="42" spans="1:7" ht="10.5" customHeight="1" x14ac:dyDescent="0.2">
      <c r="A42" s="93" t="s">
        <v>94</v>
      </c>
      <c r="B42" s="13" t="s">
        <v>346</v>
      </c>
      <c r="C42" s="138">
        <v>44058.213809999965</v>
      </c>
      <c r="D42" s="138">
        <v>62183.327949999999</v>
      </c>
      <c r="E42" s="165">
        <f t="shared" si="0"/>
        <v>0.41139012621265514</v>
      </c>
      <c r="F42" s="166">
        <f t="shared" si="1"/>
        <v>3.4427073830315793E-3</v>
      </c>
      <c r="G42" s="167">
        <f t="shared" si="2"/>
        <v>0.14162958248186011</v>
      </c>
    </row>
    <row r="43" spans="1:7" ht="10.5" customHeight="1" x14ac:dyDescent="0.2">
      <c r="A43" s="93" t="s">
        <v>118</v>
      </c>
      <c r="B43" s="13" t="s">
        <v>347</v>
      </c>
      <c r="C43" s="138">
        <v>70578.030970000051</v>
      </c>
      <c r="D43" s="138">
        <v>58812.948599999989</v>
      </c>
      <c r="E43" s="165">
        <f t="shared" si="0"/>
        <v>-0.16669609803935925</v>
      </c>
      <c r="F43" s="166">
        <f t="shared" si="1"/>
        <v>5.5149650266825201E-3</v>
      </c>
      <c r="G43" s="167">
        <f t="shared" si="2"/>
        <v>-9.1932315077150689E-2</v>
      </c>
    </row>
    <row r="44" spans="1:7" ht="10.5" customHeight="1" x14ac:dyDescent="0.2">
      <c r="A44" s="93" t="s">
        <v>201</v>
      </c>
      <c r="B44" s="13" t="s">
        <v>246</v>
      </c>
      <c r="C44" s="138">
        <v>107199.09486000001</v>
      </c>
      <c r="D44" s="138">
        <v>57799.314529999989</v>
      </c>
      <c r="E44" s="225">
        <f t="shared" si="0"/>
        <v>-0.46082273730496703</v>
      </c>
      <c r="F44" s="166">
        <f t="shared" si="1"/>
        <v>8.3765337587303566E-3</v>
      </c>
      <c r="G44" s="167">
        <f t="shared" si="2"/>
        <v>-0.38600972158255875</v>
      </c>
    </row>
    <row r="45" spans="1:7" ht="10.5" customHeight="1" x14ac:dyDescent="0.2">
      <c r="A45" s="93" t="s">
        <v>179</v>
      </c>
      <c r="B45" s="13" t="s">
        <v>348</v>
      </c>
      <c r="C45" s="138">
        <v>123606.41536</v>
      </c>
      <c r="D45" s="138">
        <v>54141.735700000019</v>
      </c>
      <c r="E45" s="165">
        <f t="shared" si="0"/>
        <v>-0.56198280208746587</v>
      </c>
      <c r="F45" s="166">
        <f t="shared" si="1"/>
        <v>9.6586012448229199E-3</v>
      </c>
      <c r="G45" s="167">
        <f t="shared" si="2"/>
        <v>-0.54279677918110703</v>
      </c>
    </row>
    <row r="46" spans="1:7" ht="10.5" customHeight="1" x14ac:dyDescent="0.2">
      <c r="A46" s="93" t="s">
        <v>116</v>
      </c>
      <c r="B46" s="13" t="s">
        <v>233</v>
      </c>
      <c r="C46" s="138">
        <v>41620.774750000004</v>
      </c>
      <c r="D46" s="138">
        <v>53824.350900000027</v>
      </c>
      <c r="E46" s="165">
        <f t="shared" si="0"/>
        <v>0.29320876949797814</v>
      </c>
      <c r="F46" s="166">
        <f t="shared" si="1"/>
        <v>3.2522459747743337E-3</v>
      </c>
      <c r="G46" s="167">
        <f t="shared" si="2"/>
        <v>9.5358704036833483E-2</v>
      </c>
    </row>
    <row r="47" spans="1:7" ht="10.5" customHeight="1" x14ac:dyDescent="0.2">
      <c r="A47" s="93" t="s">
        <v>102</v>
      </c>
      <c r="B47" s="13" t="s">
        <v>208</v>
      </c>
      <c r="C47" s="138">
        <v>48390.67214000001</v>
      </c>
      <c r="D47" s="138">
        <v>49221.113240000006</v>
      </c>
      <c r="E47" s="165">
        <f t="shared" si="0"/>
        <v>1.7161181344979681E-2</v>
      </c>
      <c r="F47" s="166">
        <f t="shared" si="1"/>
        <v>3.781245534934198E-3</v>
      </c>
      <c r="G47" s="167">
        <f t="shared" si="2"/>
        <v>6.4890640334900468E-3</v>
      </c>
    </row>
    <row r="48" spans="1:7" ht="10.5" customHeight="1" x14ac:dyDescent="0.2">
      <c r="A48" s="93" t="s">
        <v>97</v>
      </c>
      <c r="B48" s="13" t="s">
        <v>285</v>
      </c>
      <c r="C48" s="138">
        <v>41744.098009999994</v>
      </c>
      <c r="D48" s="138">
        <v>49022.242139999966</v>
      </c>
      <c r="E48" s="165">
        <f t="shared" si="0"/>
        <v>0.17435145270731356</v>
      </c>
      <c r="F48" s="166">
        <f t="shared" si="1"/>
        <v>3.2618824502686065E-3</v>
      </c>
      <c r="G48" s="167">
        <f t="shared" si="2"/>
        <v>5.6871394376482302E-2</v>
      </c>
    </row>
    <row r="49" spans="1:7" ht="10.5" customHeight="1" x14ac:dyDescent="0.2">
      <c r="A49" s="93" t="s">
        <v>104</v>
      </c>
      <c r="B49" s="13" t="s">
        <v>247</v>
      </c>
      <c r="C49" s="138">
        <v>37676.869669999993</v>
      </c>
      <c r="D49" s="138">
        <v>48314.741180000041</v>
      </c>
      <c r="E49" s="165">
        <f t="shared" si="0"/>
        <v>0.28234488701354077</v>
      </c>
      <c r="F49" s="166">
        <f t="shared" si="1"/>
        <v>2.9440693610912334E-3</v>
      </c>
      <c r="G49" s="167">
        <f t="shared" si="2"/>
        <v>8.3124293111733152E-2</v>
      </c>
    </row>
    <row r="50" spans="1:7" ht="10.5" customHeight="1" x14ac:dyDescent="0.2">
      <c r="A50" s="93" t="s">
        <v>110</v>
      </c>
      <c r="B50" s="13" t="s">
        <v>211</v>
      </c>
      <c r="C50" s="138">
        <v>55532.852450000013</v>
      </c>
      <c r="D50" s="138">
        <v>47927.749030000006</v>
      </c>
      <c r="E50" s="165">
        <f t="shared" si="0"/>
        <v>-0.13694782609712686</v>
      </c>
      <c r="F50" s="166">
        <f t="shared" si="1"/>
        <v>4.3393352702606651E-3</v>
      </c>
      <c r="G50" s="167">
        <f t="shared" si="2"/>
        <v>-5.9426253196878651E-2</v>
      </c>
    </row>
    <row r="51" spans="1:7" ht="10.5" customHeight="1" x14ac:dyDescent="0.2">
      <c r="A51" s="93" t="s">
        <v>178</v>
      </c>
      <c r="B51" s="13" t="s">
        <v>286</v>
      </c>
      <c r="C51" s="138">
        <v>40441.771439999982</v>
      </c>
      <c r="D51" s="138">
        <v>47504.29510999997</v>
      </c>
      <c r="E51" s="165">
        <f t="shared" si="0"/>
        <v>0.17463437971499474</v>
      </c>
      <c r="F51" s="166">
        <f t="shared" si="1"/>
        <v>3.160118694774742E-3</v>
      </c>
      <c r="G51" s="167">
        <f t="shared" si="2"/>
        <v>5.5186536808774583E-2</v>
      </c>
    </row>
    <row r="52" spans="1:7" ht="10.5" customHeight="1" x14ac:dyDescent="0.2">
      <c r="A52" s="93" t="s">
        <v>196</v>
      </c>
      <c r="B52" s="13" t="s">
        <v>232</v>
      </c>
      <c r="C52" s="138">
        <v>35399.004030000004</v>
      </c>
      <c r="D52" s="138">
        <v>43745.464839999993</v>
      </c>
      <c r="E52" s="165">
        <f>IFERROR(((D52/C52-1)),"")</f>
        <v>0.23578236277287679</v>
      </c>
      <c r="F52" s="166">
        <f t="shared" si="1"/>
        <v>2.7660770146424995E-3</v>
      </c>
      <c r="G52" s="167">
        <f t="shared" si="2"/>
        <v>6.5219217412415376E-2</v>
      </c>
    </row>
    <row r="53" spans="1:7" ht="10.5" customHeight="1" x14ac:dyDescent="0.2">
      <c r="A53" s="93" t="s">
        <v>112</v>
      </c>
      <c r="B53" s="13" t="s">
        <v>350</v>
      </c>
      <c r="C53" s="138">
        <v>45339.69900000003</v>
      </c>
      <c r="D53" s="138">
        <v>43064.458799999986</v>
      </c>
      <c r="E53" s="165">
        <f t="shared" si="0"/>
        <v>-5.0182075536056026E-2</v>
      </c>
      <c r="F53" s="166">
        <f t="shared" si="1"/>
        <v>3.5428425937753592E-3</v>
      </c>
      <c r="G53" s="167">
        <f t="shared" si="2"/>
        <v>-1.7778719465319174E-2</v>
      </c>
    </row>
    <row r="54" spans="1:7" ht="10.5" customHeight="1" x14ac:dyDescent="0.2">
      <c r="A54" s="93" t="s">
        <v>177</v>
      </c>
      <c r="B54" s="13" t="s">
        <v>351</v>
      </c>
      <c r="C54" s="138">
        <v>39553.067600000017</v>
      </c>
      <c r="D54" s="138">
        <v>42517.167820000017</v>
      </c>
      <c r="E54" s="165">
        <f t="shared" si="0"/>
        <v>7.4939831468343598E-2</v>
      </c>
      <c r="F54" s="166">
        <f t="shared" si="1"/>
        <v>3.0906754058459031E-3</v>
      </c>
      <c r="G54" s="167">
        <f t="shared" si="2"/>
        <v>2.3161469403744642E-2</v>
      </c>
    </row>
    <row r="55" spans="1:7" ht="10.5" customHeight="1" x14ac:dyDescent="0.2">
      <c r="A55" s="93" t="s">
        <v>108</v>
      </c>
      <c r="B55" s="13" t="s">
        <v>352</v>
      </c>
      <c r="C55" s="138">
        <v>36736.193120000025</v>
      </c>
      <c r="D55" s="138">
        <v>41090.24750999995</v>
      </c>
      <c r="E55" s="165">
        <f t="shared" si="0"/>
        <v>0.11852219895995364</v>
      </c>
      <c r="F55" s="166">
        <f t="shared" si="1"/>
        <v>2.8705649263064872E-3</v>
      </c>
      <c r="G55" s="167">
        <f t="shared" si="2"/>
        <v>3.4022566732316212E-2</v>
      </c>
    </row>
    <row r="56" spans="1:7" ht="10.5" customHeight="1" x14ac:dyDescent="0.2">
      <c r="A56" s="93" t="s">
        <v>109</v>
      </c>
      <c r="B56" s="13" t="s">
        <v>353</v>
      </c>
      <c r="C56" s="138">
        <v>37351.385110000003</v>
      </c>
      <c r="D56" s="138">
        <v>40267.615800000007</v>
      </c>
      <c r="E56" s="165">
        <f t="shared" si="0"/>
        <v>7.8075570194028776E-2</v>
      </c>
      <c r="F56" s="166">
        <f t="shared" si="1"/>
        <v>2.9186360082411366E-3</v>
      </c>
      <c r="G56" s="167">
        <f t="shared" si="2"/>
        <v>2.2787417053225081E-2</v>
      </c>
    </row>
    <row r="57" spans="1:7" ht="10.5" customHeight="1" x14ac:dyDescent="0.2">
      <c r="A57" s="93" t="s">
        <v>200</v>
      </c>
      <c r="B57" s="13" t="s">
        <v>253</v>
      </c>
      <c r="C57" s="138">
        <v>701.35351000000003</v>
      </c>
      <c r="D57" s="138">
        <v>38956.317450000002</v>
      </c>
      <c r="E57" s="165">
        <f t="shared" si="0"/>
        <v>54.544482054420747</v>
      </c>
      <c r="F57" s="166">
        <f t="shared" si="1"/>
        <v>5.4803740283362948E-5</v>
      </c>
      <c r="G57" s="167">
        <f t="shared" si="2"/>
        <v>0.29892416284010259</v>
      </c>
    </row>
    <row r="58" spans="1:7" ht="10.5" customHeight="1" x14ac:dyDescent="0.2">
      <c r="A58" s="120"/>
      <c r="B58" s="168" t="s">
        <v>18</v>
      </c>
      <c r="C58" s="139">
        <v>1622504.8267400018</v>
      </c>
      <c r="D58" s="139">
        <v>1868393.8714900003</v>
      </c>
      <c r="E58" s="169">
        <f t="shared" si="0"/>
        <v>0.15154903744973636</v>
      </c>
      <c r="F58" s="170">
        <f t="shared" si="1"/>
        <v>0.12678247398114803</v>
      </c>
      <c r="G58" s="171">
        <f t="shared" si="2"/>
        <v>1.9213761897339228</v>
      </c>
    </row>
    <row r="59" spans="1:7" ht="8.1" customHeight="1" x14ac:dyDescent="0.2">
      <c r="A59" s="8" t="s">
        <v>44</v>
      </c>
      <c r="B59" s="37"/>
      <c r="C59" s="21"/>
      <c r="D59" s="21"/>
      <c r="E59" s="21"/>
      <c r="F59" s="21"/>
      <c r="G59" s="21"/>
    </row>
    <row r="60" spans="1:7" ht="8.1" customHeight="1" x14ac:dyDescent="0.2">
      <c r="A60" s="11" t="s">
        <v>20</v>
      </c>
      <c r="B60" s="37"/>
      <c r="C60" s="21"/>
      <c r="D60" s="21"/>
      <c r="E60" s="21"/>
      <c r="F60" s="21"/>
      <c r="G60" s="21"/>
    </row>
    <row r="61" spans="1:7" ht="8.1" customHeight="1" x14ac:dyDescent="0.2">
      <c r="A61" s="223" t="s">
        <v>322</v>
      </c>
      <c r="B61" s="11"/>
      <c r="C61" s="11"/>
      <c r="D61" s="11"/>
      <c r="E61" s="11"/>
      <c r="F61" s="11"/>
      <c r="G61" s="11"/>
    </row>
    <row r="62" spans="1:7" ht="8.1" customHeight="1" x14ac:dyDescent="0.15">
      <c r="A62" s="224" t="s">
        <v>323</v>
      </c>
    </row>
  </sheetData>
  <mergeCells count="7">
    <mergeCell ref="G4:G5"/>
    <mergeCell ref="A6:B6"/>
    <mergeCell ref="A2:E2"/>
    <mergeCell ref="A4:A5"/>
    <mergeCell ref="B4:B5"/>
    <mergeCell ref="C4:D4"/>
    <mergeCell ref="E4:E5"/>
  </mergeCells>
  <phoneticPr fontId="3" type="noConversion"/>
  <conditionalFormatting sqref="C8:G58">
    <cfRule type="containsBlanks" dxfId="85" priority="1">
      <formula>LEN(TRIM(C8))=0</formula>
    </cfRule>
  </conditionalFormatting>
  <printOptions horizontalCentered="1" verticalCentered="1"/>
  <pageMargins left="0.35433070866141736" right="0.35433070866141736" top="0.51181102362204722" bottom="0.59055118110236227" header="0.70866141732283472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 codeName="Hoja9">
    <tabColor rgb="FFD9EFFF"/>
  </sheetPr>
  <dimension ref="A1:F62"/>
  <sheetViews>
    <sheetView showGridLines="0" topLeftCell="A35" zoomScale="150" zoomScaleNormal="120" zoomScalePageLayoutView="120" workbookViewId="0">
      <selection activeCell="E70" sqref="E70"/>
    </sheetView>
  </sheetViews>
  <sheetFormatPr baseColWidth="10" defaultColWidth="11.42578125" defaultRowHeight="13.5" x14ac:dyDescent="0.2"/>
  <cols>
    <col min="1" max="1" width="22.5703125" style="15" customWidth="1"/>
    <col min="2" max="6" width="9.7109375" style="15" customWidth="1"/>
    <col min="7" max="16384" width="11.42578125" style="15"/>
  </cols>
  <sheetData>
    <row r="1" spans="1:6" ht="15" customHeight="1" x14ac:dyDescent="0.25">
      <c r="A1" s="81" t="s">
        <v>297</v>
      </c>
      <c r="B1" s="81"/>
      <c r="C1" s="81"/>
      <c r="D1" s="81"/>
      <c r="E1" s="81"/>
      <c r="F1" s="81"/>
    </row>
    <row r="2" spans="1:6" ht="11.25" customHeight="1" x14ac:dyDescent="0.25">
      <c r="A2" s="81" t="s">
        <v>272</v>
      </c>
      <c r="B2" s="81"/>
      <c r="C2" s="81"/>
      <c r="D2" s="81"/>
      <c r="E2" s="81"/>
      <c r="F2" s="81"/>
    </row>
    <row r="3" spans="1:6" ht="3" customHeight="1" x14ac:dyDescent="0.2"/>
    <row r="4" spans="1:6" s="38" customFormat="1" ht="15" customHeight="1" x14ac:dyDescent="0.25">
      <c r="A4" s="267" t="s">
        <v>275</v>
      </c>
      <c r="B4" s="257" t="s">
        <v>349</v>
      </c>
      <c r="C4" s="258"/>
      <c r="D4" s="265" t="s">
        <v>291</v>
      </c>
      <c r="E4" s="208" t="s">
        <v>273</v>
      </c>
      <c r="F4" s="263" t="s">
        <v>274</v>
      </c>
    </row>
    <row r="5" spans="1:6" s="38" customFormat="1" ht="15" customHeight="1" x14ac:dyDescent="0.25">
      <c r="A5" s="267"/>
      <c r="B5" s="185">
        <v>2024</v>
      </c>
      <c r="C5" s="186" t="s">
        <v>280</v>
      </c>
      <c r="D5" s="266"/>
      <c r="E5" s="209">
        <v>2024</v>
      </c>
      <c r="F5" s="264"/>
    </row>
    <row r="6" spans="1:6" s="38" customFormat="1" ht="14.1" customHeight="1" x14ac:dyDescent="0.25">
      <c r="A6" s="188"/>
      <c r="B6" s="189">
        <f>SUM(B8:B58)</f>
        <v>12797548.23983998</v>
      </c>
      <c r="C6" s="189">
        <f>SUM(C8:C58)</f>
        <v>15013058.289890025</v>
      </c>
      <c r="D6" s="190">
        <f>(C6/B6-1)</f>
        <v>0.1731198826938547</v>
      </c>
      <c r="E6" s="190">
        <f>SUM(E7:E58)</f>
        <v>1.0000000000000007</v>
      </c>
      <c r="F6" s="210">
        <f>SUM(F7:F58)</f>
        <v>17.311988269385473</v>
      </c>
    </row>
    <row r="7" spans="1:6" ht="3.95" customHeight="1" x14ac:dyDescent="0.2">
      <c r="A7" s="41"/>
      <c r="B7" s="102"/>
      <c r="C7" s="102"/>
      <c r="D7" s="102"/>
      <c r="E7" s="102"/>
      <c r="F7" s="164"/>
    </row>
    <row r="8" spans="1:6" ht="10.5" customHeight="1" x14ac:dyDescent="0.2">
      <c r="A8" s="13" t="s">
        <v>70</v>
      </c>
      <c r="B8" s="138">
        <v>4440724.6217199937</v>
      </c>
      <c r="C8" s="138">
        <v>5049874.6420200206</v>
      </c>
      <c r="D8" s="165">
        <f>IFERROR(((C8/B8-1)),"")</f>
        <v>0.13717356336860376</v>
      </c>
      <c r="E8" s="166">
        <f>B8/$B$6</f>
        <v>0.34699807638900687</v>
      </c>
      <c r="F8" s="167">
        <f>E8*D8*100</f>
        <v>4.759896262033104</v>
      </c>
    </row>
    <row r="9" spans="1:6" ht="10.5" customHeight="1" x14ac:dyDescent="0.2">
      <c r="A9" s="13" t="s">
        <v>220</v>
      </c>
      <c r="B9" s="138">
        <v>1898461.2673399949</v>
      </c>
      <c r="C9" s="138">
        <v>2240872.0366000053</v>
      </c>
      <c r="D9" s="165">
        <f t="shared" ref="D9:D58" si="0">IFERROR(((C9/B9-1)),"")</f>
        <v>0.18036226240200048</v>
      </c>
      <c r="E9" s="166">
        <f t="shared" ref="E9:E58" si="1">B9/$B$6</f>
        <v>0.14834570120469678</v>
      </c>
      <c r="F9" s="167">
        <f t="shared" ref="F9:F58" si="2">E9*D9*100</f>
        <v>2.675596628689028</v>
      </c>
    </row>
    <row r="10" spans="1:6" ht="10.5" customHeight="1" x14ac:dyDescent="0.2">
      <c r="A10" s="13" t="s">
        <v>71</v>
      </c>
      <c r="B10" s="138">
        <v>814302.60692000017</v>
      </c>
      <c r="C10" s="138">
        <v>933991.64192000125</v>
      </c>
      <c r="D10" s="165">
        <f t="shared" si="0"/>
        <v>0.14698348498810554</v>
      </c>
      <c r="E10" s="166">
        <f t="shared" si="1"/>
        <v>6.3629579014595858E-2</v>
      </c>
      <c r="F10" s="167">
        <f t="shared" si="2"/>
        <v>0.93524972718913246</v>
      </c>
    </row>
    <row r="11" spans="1:6" ht="10.5" customHeight="1" x14ac:dyDescent="0.2">
      <c r="A11" s="13" t="s">
        <v>72</v>
      </c>
      <c r="B11" s="138">
        <v>476961.04882999917</v>
      </c>
      <c r="C11" s="138">
        <v>538730.28582999983</v>
      </c>
      <c r="D11" s="165">
        <f t="shared" si="0"/>
        <v>0.12950583103488755</v>
      </c>
      <c r="E11" s="166">
        <f t="shared" si="1"/>
        <v>3.7269720722378233E-2</v>
      </c>
      <c r="F11" s="167">
        <f t="shared" si="2"/>
        <v>0.48266461545897626</v>
      </c>
    </row>
    <row r="12" spans="1:6" ht="10.5" customHeight="1" x14ac:dyDescent="0.2">
      <c r="A12" s="13" t="s">
        <v>81</v>
      </c>
      <c r="B12" s="138">
        <v>451210.00419999892</v>
      </c>
      <c r="C12" s="138">
        <v>469153.33401000046</v>
      </c>
      <c r="D12" s="165">
        <f t="shared" si="0"/>
        <v>3.9767136461912544E-2</v>
      </c>
      <c r="E12" s="166">
        <f t="shared" si="1"/>
        <v>3.5257534939023664E-2</v>
      </c>
      <c r="F12" s="167">
        <f t="shared" si="2"/>
        <v>0.14020912032308036</v>
      </c>
    </row>
    <row r="13" spans="1:6" ht="10.5" customHeight="1" x14ac:dyDescent="0.2">
      <c r="A13" s="13" t="s">
        <v>180</v>
      </c>
      <c r="B13" s="138">
        <v>445104.82667999965</v>
      </c>
      <c r="C13" s="138">
        <v>559323.95024000038</v>
      </c>
      <c r="D13" s="165">
        <f t="shared" si="0"/>
        <v>0.25661173888396527</v>
      </c>
      <c r="E13" s="166">
        <f t="shared" si="1"/>
        <v>3.4780476567718349E-2</v>
      </c>
      <c r="F13" s="167">
        <f t="shared" si="2"/>
        <v>0.89250785712552128</v>
      </c>
    </row>
    <row r="14" spans="1:6" ht="10.5" customHeight="1" x14ac:dyDescent="0.2">
      <c r="A14" s="13" t="s">
        <v>73</v>
      </c>
      <c r="B14" s="138">
        <v>395329.44261999906</v>
      </c>
      <c r="C14" s="138">
        <v>394939.05294999958</v>
      </c>
      <c r="D14" s="165">
        <f t="shared" si="0"/>
        <v>-9.8750466803643189E-4</v>
      </c>
      <c r="E14" s="166">
        <f t="shared" si="1"/>
        <v>3.0891029688741554E-2</v>
      </c>
      <c r="F14" s="167">
        <f t="shared" si="2"/>
        <v>-3.050503601808429E-3</v>
      </c>
    </row>
    <row r="15" spans="1:6" ht="10.5" customHeight="1" x14ac:dyDescent="0.2">
      <c r="A15" s="13" t="s">
        <v>74</v>
      </c>
      <c r="B15" s="138">
        <v>329193.45097000018</v>
      </c>
      <c r="C15" s="138">
        <v>477967.90920000005</v>
      </c>
      <c r="D15" s="165">
        <f t="shared" si="0"/>
        <v>0.4519362635909725</v>
      </c>
      <c r="E15" s="166">
        <f t="shared" si="1"/>
        <v>2.5723165468928631E-2</v>
      </c>
      <c r="F15" s="167">
        <f t="shared" si="2"/>
        <v>1.1625231289759932</v>
      </c>
    </row>
    <row r="16" spans="1:6" ht="10.5" customHeight="1" x14ac:dyDescent="0.2">
      <c r="A16" s="13" t="s">
        <v>78</v>
      </c>
      <c r="B16" s="138">
        <v>309533.4483600001</v>
      </c>
      <c r="C16" s="138">
        <v>506069.89048999961</v>
      </c>
      <c r="D16" s="165">
        <f t="shared" si="0"/>
        <v>0.63494411725552702</v>
      </c>
      <c r="E16" s="166">
        <f t="shared" si="1"/>
        <v>2.4186933509372767E-2</v>
      </c>
      <c r="F16" s="167">
        <f t="shared" si="2"/>
        <v>1.5357351146226816</v>
      </c>
    </row>
    <row r="17" spans="1:6" ht="10.5" customHeight="1" x14ac:dyDescent="0.2">
      <c r="A17" s="13" t="s">
        <v>85</v>
      </c>
      <c r="B17" s="138">
        <v>308897.93156999972</v>
      </c>
      <c r="C17" s="138">
        <v>466930.29839000059</v>
      </c>
      <c r="D17" s="165">
        <f t="shared" si="0"/>
        <v>0.51160059899652954</v>
      </c>
      <c r="E17" s="166">
        <f t="shared" si="1"/>
        <v>2.4137274248232265E-2</v>
      </c>
      <c r="F17" s="167">
        <f t="shared" si="2"/>
        <v>1.2348643963539134</v>
      </c>
    </row>
    <row r="18" spans="1:6" ht="10.5" customHeight="1" x14ac:dyDescent="0.2">
      <c r="A18" s="13" t="s">
        <v>119</v>
      </c>
      <c r="B18" s="138">
        <v>281004.98163999984</v>
      </c>
      <c r="C18" s="138">
        <v>384418.06497000065</v>
      </c>
      <c r="D18" s="165">
        <f t="shared" si="0"/>
        <v>0.36801156593901618</v>
      </c>
      <c r="E18" s="166">
        <f t="shared" si="1"/>
        <v>2.1957720054940268E-2</v>
      </c>
      <c r="F18" s="167">
        <f t="shared" si="2"/>
        <v>0.80806949418691076</v>
      </c>
    </row>
    <row r="19" spans="1:6" ht="10.5" customHeight="1" x14ac:dyDescent="0.2">
      <c r="A19" s="13" t="s">
        <v>76</v>
      </c>
      <c r="B19" s="138">
        <v>276386.04304999963</v>
      </c>
      <c r="C19" s="138">
        <v>364133.48966000031</v>
      </c>
      <c r="D19" s="165">
        <f t="shared" si="0"/>
        <v>0.3174814677386828</v>
      </c>
      <c r="E19" s="166">
        <f t="shared" si="1"/>
        <v>2.1596796344911105E-2</v>
      </c>
      <c r="F19" s="167">
        <f t="shared" si="2"/>
        <v>0.68565826020357967</v>
      </c>
    </row>
    <row r="20" spans="1:6" ht="10.5" customHeight="1" x14ac:dyDescent="0.2">
      <c r="A20" s="13" t="s">
        <v>75</v>
      </c>
      <c r="B20" s="138">
        <v>269751.24666999991</v>
      </c>
      <c r="C20" s="138">
        <v>102278.38915999998</v>
      </c>
      <c r="D20" s="165">
        <f t="shared" si="0"/>
        <v>-0.6208418295648428</v>
      </c>
      <c r="E20" s="166">
        <f t="shared" si="1"/>
        <v>2.1078353573244498E-2</v>
      </c>
      <c r="F20" s="167">
        <f t="shared" si="2"/>
        <v>-1.3086323596627756</v>
      </c>
    </row>
    <row r="21" spans="1:6" ht="10.5" customHeight="1" x14ac:dyDescent="0.2">
      <c r="A21" s="13" t="s">
        <v>122</v>
      </c>
      <c r="B21" s="138">
        <v>170430.47801999931</v>
      </c>
      <c r="C21" s="138">
        <v>242459.83784999943</v>
      </c>
      <c r="D21" s="165">
        <f t="shared" si="0"/>
        <v>0.4226319181100211</v>
      </c>
      <c r="E21" s="166">
        <f t="shared" si="1"/>
        <v>1.3317431966338137E-2</v>
      </c>
      <c r="F21" s="167">
        <f t="shared" si="2"/>
        <v>0.56283718162331964</v>
      </c>
    </row>
    <row r="22" spans="1:6" ht="10.5" customHeight="1" x14ac:dyDescent="0.2">
      <c r="A22" s="13" t="s">
        <v>217</v>
      </c>
      <c r="B22" s="138">
        <v>161490.68971999982</v>
      </c>
      <c r="C22" s="138">
        <v>137718.33995999992</v>
      </c>
      <c r="D22" s="165">
        <f t="shared" si="0"/>
        <v>-0.14720569836699271</v>
      </c>
      <c r="E22" s="166">
        <f t="shared" si="1"/>
        <v>1.2618877201592724E-2</v>
      </c>
      <c r="F22" s="167">
        <f t="shared" si="2"/>
        <v>-0.18575706310677798</v>
      </c>
    </row>
    <row r="23" spans="1:6" ht="10.5" customHeight="1" x14ac:dyDescent="0.2">
      <c r="A23" s="13" t="s">
        <v>77</v>
      </c>
      <c r="B23" s="138">
        <v>153486.4339399999</v>
      </c>
      <c r="C23" s="138">
        <v>141951.50172</v>
      </c>
      <c r="D23" s="165">
        <f t="shared" si="0"/>
        <v>-7.515278011155746E-2</v>
      </c>
      <c r="E23" s="166">
        <f t="shared" si="1"/>
        <v>1.1993424917296431E-2</v>
      </c>
      <c r="F23" s="167">
        <f t="shared" si="2"/>
        <v>-9.0133922559405291E-2</v>
      </c>
    </row>
    <row r="24" spans="1:6" ht="10.5" customHeight="1" x14ac:dyDescent="0.2">
      <c r="A24" s="13" t="s">
        <v>124</v>
      </c>
      <c r="B24" s="138">
        <v>150184.70045000009</v>
      </c>
      <c r="C24" s="138">
        <v>48683.665579999986</v>
      </c>
      <c r="D24" s="165">
        <f t="shared" si="0"/>
        <v>-0.67584137775599928</v>
      </c>
      <c r="E24" s="166">
        <f t="shared" si="1"/>
        <v>1.1735427570607696E-2</v>
      </c>
      <c r="F24" s="167">
        <f t="shared" si="2"/>
        <v>-0.79312875378752445</v>
      </c>
    </row>
    <row r="25" spans="1:6" ht="10.5" customHeight="1" x14ac:dyDescent="0.2">
      <c r="A25" s="13" t="s">
        <v>181</v>
      </c>
      <c r="B25" s="138">
        <v>131521.77127999975</v>
      </c>
      <c r="C25" s="138">
        <v>205200.61715000009</v>
      </c>
      <c r="D25" s="165">
        <f t="shared" si="0"/>
        <v>0.56020265810702718</v>
      </c>
      <c r="E25" s="166">
        <f t="shared" si="1"/>
        <v>1.0277106896972657E-2</v>
      </c>
      <c r="F25" s="167">
        <f t="shared" si="2"/>
        <v>0.57572626013341444</v>
      </c>
    </row>
    <row r="26" spans="1:6" ht="10.5" customHeight="1" x14ac:dyDescent="0.2">
      <c r="A26" s="13" t="s">
        <v>84</v>
      </c>
      <c r="B26" s="138">
        <v>118698.95136999988</v>
      </c>
      <c r="C26" s="138">
        <v>168706.00940000016</v>
      </c>
      <c r="D26" s="165">
        <f t="shared" si="0"/>
        <v>0.42129317447903869</v>
      </c>
      <c r="E26" s="166">
        <f t="shared" si="1"/>
        <v>9.2751321694946841E-3</v>
      </c>
      <c r="F26" s="167">
        <f t="shared" si="2"/>
        <v>0.3907549875399069</v>
      </c>
    </row>
    <row r="27" spans="1:6" ht="10.5" customHeight="1" x14ac:dyDescent="0.2">
      <c r="A27" s="13" t="s">
        <v>121</v>
      </c>
      <c r="B27" s="138">
        <v>112506.48961000009</v>
      </c>
      <c r="C27" s="138">
        <v>158832.53017000007</v>
      </c>
      <c r="D27" s="165">
        <f t="shared" si="0"/>
        <v>0.41176327446165661</v>
      </c>
      <c r="E27" s="166">
        <f t="shared" si="1"/>
        <v>8.7912534105366157E-3</v>
      </c>
      <c r="F27" s="167">
        <f t="shared" si="2"/>
        <v>0.36199152909447629</v>
      </c>
    </row>
    <row r="28" spans="1:6" ht="10.5" customHeight="1" x14ac:dyDescent="0.2">
      <c r="A28" s="13" t="s">
        <v>184</v>
      </c>
      <c r="B28" s="138">
        <v>98530.02659000014</v>
      </c>
      <c r="C28" s="138">
        <v>99574.34963999984</v>
      </c>
      <c r="D28" s="165">
        <f t="shared" si="0"/>
        <v>1.0599033473778441E-2</v>
      </c>
      <c r="E28" s="166">
        <f t="shared" si="1"/>
        <v>7.6991330482558233E-3</v>
      </c>
      <c r="F28" s="167">
        <f t="shared" si="2"/>
        <v>8.1603368897537314E-3</v>
      </c>
    </row>
    <row r="29" spans="1:6" ht="10.5" customHeight="1" x14ac:dyDescent="0.2">
      <c r="A29" s="13" t="s">
        <v>182</v>
      </c>
      <c r="B29" s="138">
        <v>69947.681469999938</v>
      </c>
      <c r="C29" s="138">
        <v>79475.469890000051</v>
      </c>
      <c r="D29" s="165">
        <f t="shared" si="0"/>
        <v>0.13621306982257186</v>
      </c>
      <c r="E29" s="166">
        <f t="shared" si="1"/>
        <v>5.4657095374132814E-3</v>
      </c>
      <c r="F29" s="167">
        <f t="shared" si="2"/>
        <v>7.4450107484957229E-2</v>
      </c>
    </row>
    <row r="30" spans="1:6" ht="10.5" customHeight="1" x14ac:dyDescent="0.2">
      <c r="A30" s="13" t="s">
        <v>120</v>
      </c>
      <c r="B30" s="138">
        <v>67908.765450000035</v>
      </c>
      <c r="C30" s="138">
        <v>88866.524889999855</v>
      </c>
      <c r="D30" s="165">
        <f t="shared" si="0"/>
        <v>0.30861641057855227</v>
      </c>
      <c r="E30" s="166">
        <f t="shared" si="1"/>
        <v>5.3063887064393796E-3</v>
      </c>
      <c r="F30" s="167">
        <f t="shared" si="2"/>
        <v>0.16376386357158884</v>
      </c>
    </row>
    <row r="31" spans="1:6" ht="10.5" customHeight="1" x14ac:dyDescent="0.2">
      <c r="A31" s="13" t="s">
        <v>86</v>
      </c>
      <c r="B31" s="138">
        <v>61828.604090000008</v>
      </c>
      <c r="C31" s="138">
        <v>55616.673380000029</v>
      </c>
      <c r="D31" s="165">
        <f t="shared" si="0"/>
        <v>-0.10047017559959237</v>
      </c>
      <c r="E31" s="166">
        <f t="shared" si="1"/>
        <v>4.8312850970564586E-3</v>
      </c>
      <c r="F31" s="167">
        <f t="shared" si="2"/>
        <v>-4.8540006207295608E-2</v>
      </c>
    </row>
    <row r="32" spans="1:6" ht="10.5" customHeight="1" x14ac:dyDescent="0.2">
      <c r="A32" s="13" t="s">
        <v>79</v>
      </c>
      <c r="B32" s="138">
        <v>56822.579129999962</v>
      </c>
      <c r="C32" s="138">
        <v>69586.918130000005</v>
      </c>
      <c r="D32" s="165">
        <f t="shared" si="0"/>
        <v>0.22463498129497972</v>
      </c>
      <c r="E32" s="166">
        <f t="shared" si="1"/>
        <v>4.4401144707629141E-3</v>
      </c>
      <c r="F32" s="167">
        <f t="shared" si="2"/>
        <v>9.9740503108739595E-2</v>
      </c>
    </row>
    <row r="33" spans="1:6" ht="10.5" customHeight="1" x14ac:dyDescent="0.2">
      <c r="A33" s="13" t="s">
        <v>126</v>
      </c>
      <c r="B33" s="138">
        <v>51727.038890000011</v>
      </c>
      <c r="C33" s="138">
        <v>67692.108560000008</v>
      </c>
      <c r="D33" s="165">
        <f t="shared" si="0"/>
        <v>0.3086407034423615</v>
      </c>
      <c r="E33" s="166">
        <f t="shared" si="1"/>
        <v>4.0419491234241914E-3</v>
      </c>
      <c r="F33" s="167">
        <f t="shared" si="2"/>
        <v>0.1247510020731879</v>
      </c>
    </row>
    <row r="34" spans="1:6" ht="10.5" customHeight="1" x14ac:dyDescent="0.2">
      <c r="A34" s="13" t="s">
        <v>223</v>
      </c>
      <c r="B34" s="138">
        <v>50976.573339999988</v>
      </c>
      <c r="C34" s="138">
        <v>86915.603019999995</v>
      </c>
      <c r="D34" s="165">
        <f t="shared" si="0"/>
        <v>0.7050107005093571</v>
      </c>
      <c r="E34" s="166">
        <f t="shared" si="1"/>
        <v>3.983307769944956E-3</v>
      </c>
      <c r="F34" s="167">
        <f t="shared" si="2"/>
        <v>0.28082746012332582</v>
      </c>
    </row>
    <row r="35" spans="1:6" ht="10.5" customHeight="1" x14ac:dyDescent="0.2">
      <c r="A35" s="13" t="s">
        <v>183</v>
      </c>
      <c r="B35" s="138">
        <v>49228.432350000017</v>
      </c>
      <c r="C35" s="138">
        <v>52259.824280000001</v>
      </c>
      <c r="D35" s="165">
        <f t="shared" si="0"/>
        <v>6.1578071559290404E-2</v>
      </c>
      <c r="E35" s="166">
        <f t="shared" si="1"/>
        <v>3.8467080902846095E-3</v>
      </c>
      <c r="F35" s="167">
        <f t="shared" si="2"/>
        <v>2.3687286605124702E-2</v>
      </c>
    </row>
    <row r="36" spans="1:6" ht="10.5" customHeight="1" x14ac:dyDescent="0.2">
      <c r="A36" s="13" t="s">
        <v>129</v>
      </c>
      <c r="B36" s="138">
        <v>45647.506839999973</v>
      </c>
      <c r="C36" s="138">
        <v>53937.829400000068</v>
      </c>
      <c r="D36" s="165">
        <f t="shared" si="0"/>
        <v>0.1816161086093635</v>
      </c>
      <c r="E36" s="166">
        <f t="shared" si="1"/>
        <v>3.5668946883040424E-3</v>
      </c>
      <c r="F36" s="167">
        <f t="shared" si="2"/>
        <v>6.4780553310918879E-2</v>
      </c>
    </row>
    <row r="37" spans="1:6" ht="10.5" customHeight="1" x14ac:dyDescent="0.2">
      <c r="A37" s="13" t="s">
        <v>87</v>
      </c>
      <c r="B37" s="138">
        <v>40873.287110000027</v>
      </c>
      <c r="C37" s="138">
        <v>107872.30227000001</v>
      </c>
      <c r="D37" s="165">
        <f t="shared" si="0"/>
        <v>1.6391883280561514</v>
      </c>
      <c r="E37" s="166">
        <f t="shared" si="1"/>
        <v>3.193837315084901E-3</v>
      </c>
      <c r="F37" s="167">
        <f t="shared" si="2"/>
        <v>0.52353008485973673</v>
      </c>
    </row>
    <row r="38" spans="1:6" ht="10.5" customHeight="1" x14ac:dyDescent="0.2">
      <c r="A38" s="13" t="s">
        <v>123</v>
      </c>
      <c r="B38" s="138">
        <v>37014.401960000025</v>
      </c>
      <c r="C38" s="138">
        <v>50237.245380000044</v>
      </c>
      <c r="D38" s="165">
        <f t="shared" si="0"/>
        <v>0.35723509552550414</v>
      </c>
      <c r="E38" s="166">
        <f t="shared" si="1"/>
        <v>2.8923041559453305E-3</v>
      </c>
      <c r="F38" s="167">
        <f t="shared" si="2"/>
        <v>0.10332325514379428</v>
      </c>
    </row>
    <row r="39" spans="1:6" ht="10.5" customHeight="1" x14ac:dyDescent="0.2">
      <c r="A39" s="13" t="s">
        <v>138</v>
      </c>
      <c r="B39" s="138">
        <v>27861.597689999995</v>
      </c>
      <c r="C39" s="138">
        <v>24493.20331999999</v>
      </c>
      <c r="D39" s="165">
        <f t="shared" si="0"/>
        <v>-0.12089738741755574</v>
      </c>
      <c r="E39" s="166">
        <f t="shared" si="1"/>
        <v>2.1771043302860312E-3</v>
      </c>
      <c r="F39" s="167">
        <f t="shared" si="2"/>
        <v>-2.632062256670285E-2</v>
      </c>
    </row>
    <row r="40" spans="1:6" ht="10.5" customHeight="1" x14ac:dyDescent="0.2">
      <c r="A40" s="13" t="s">
        <v>276</v>
      </c>
      <c r="B40" s="138">
        <v>26113.477129999985</v>
      </c>
      <c r="C40" s="138">
        <v>14723.082360000002</v>
      </c>
      <c r="D40" s="165">
        <f t="shared" si="0"/>
        <v>-0.43618836025916818</v>
      </c>
      <c r="E40" s="166">
        <f t="shared" si="1"/>
        <v>2.040506247025212E-3</v>
      </c>
      <c r="F40" s="167">
        <f t="shared" si="2"/>
        <v>-8.9004507398851643E-2</v>
      </c>
    </row>
    <row r="41" spans="1:6" ht="10.5" customHeight="1" x14ac:dyDescent="0.2">
      <c r="A41" s="13" t="s">
        <v>128</v>
      </c>
      <c r="B41" s="138">
        <v>25861.478519999997</v>
      </c>
      <c r="C41" s="138">
        <v>23703.674249999996</v>
      </c>
      <c r="D41" s="165">
        <f t="shared" si="0"/>
        <v>-8.3437003353511341E-2</v>
      </c>
      <c r="E41" s="166">
        <f t="shared" si="1"/>
        <v>2.0208150838994898E-3</v>
      </c>
      <c r="F41" s="167">
        <f t="shared" si="2"/>
        <v>-1.6861075493214805E-2</v>
      </c>
    </row>
    <row r="42" spans="1:6" ht="10.5" customHeight="1" x14ac:dyDescent="0.2">
      <c r="A42" s="13" t="s">
        <v>218</v>
      </c>
      <c r="B42" s="138">
        <v>25522.513450000002</v>
      </c>
      <c r="C42" s="138">
        <v>17241.10901</v>
      </c>
      <c r="D42" s="165">
        <f t="shared" si="0"/>
        <v>-0.32447448626968989</v>
      </c>
      <c r="E42" s="166">
        <f t="shared" si="1"/>
        <v>1.9943283644398386E-3</v>
      </c>
      <c r="F42" s="167">
        <f t="shared" si="2"/>
        <v>-6.4710867150468754E-2</v>
      </c>
    </row>
    <row r="43" spans="1:6" ht="10.5" customHeight="1" x14ac:dyDescent="0.2">
      <c r="A43" s="13" t="s">
        <v>131</v>
      </c>
      <c r="B43" s="138">
        <v>24784.544350000022</v>
      </c>
      <c r="C43" s="138">
        <v>45430.161430000007</v>
      </c>
      <c r="D43" s="165">
        <f t="shared" si="0"/>
        <v>0.83300369732235846</v>
      </c>
      <c r="E43" s="166">
        <f t="shared" si="1"/>
        <v>1.9366634831540143E-3</v>
      </c>
      <c r="F43" s="167">
        <f t="shared" si="2"/>
        <v>0.1613247841936491</v>
      </c>
    </row>
    <row r="44" spans="1:6" ht="10.5" customHeight="1" x14ac:dyDescent="0.2">
      <c r="A44" s="13" t="s">
        <v>194</v>
      </c>
      <c r="B44" s="138">
        <v>22478.381580000005</v>
      </c>
      <c r="C44" s="138">
        <v>26641.191189999987</v>
      </c>
      <c r="D44" s="165">
        <f t="shared" si="0"/>
        <v>0.18519169608295183</v>
      </c>
      <c r="E44" s="166">
        <f t="shared" si="1"/>
        <v>1.7564599998945636E-3</v>
      </c>
      <c r="F44" s="167">
        <f t="shared" si="2"/>
        <v>3.2528180648233561E-2</v>
      </c>
    </row>
    <row r="45" spans="1:6" ht="10.5" customHeight="1" x14ac:dyDescent="0.2">
      <c r="A45" s="13" t="s">
        <v>219</v>
      </c>
      <c r="B45" s="138">
        <v>21982.52013999999</v>
      </c>
      <c r="C45" s="138">
        <v>22128.894900000021</v>
      </c>
      <c r="D45" s="165">
        <f t="shared" si="0"/>
        <v>6.6586887703419251E-3</v>
      </c>
      <c r="E45" s="166">
        <f t="shared" si="1"/>
        <v>1.7177134032256524E-3</v>
      </c>
      <c r="F45" s="167">
        <f t="shared" si="2"/>
        <v>1.1437718948724461E-3</v>
      </c>
    </row>
    <row r="46" spans="1:6" ht="10.5" customHeight="1" x14ac:dyDescent="0.2">
      <c r="A46" s="13" t="s">
        <v>127</v>
      </c>
      <c r="B46" s="138">
        <v>20084.5615</v>
      </c>
      <c r="C46" s="138">
        <v>26987.423340000012</v>
      </c>
      <c r="D46" s="165">
        <f t="shared" si="0"/>
        <v>0.34368994513522311</v>
      </c>
      <c r="E46" s="166">
        <f t="shared" si="1"/>
        <v>1.569406977304829E-3</v>
      </c>
      <c r="F46" s="167">
        <f t="shared" si="2"/>
        <v>5.3938939792473301E-2</v>
      </c>
    </row>
    <row r="47" spans="1:6" ht="10.5" customHeight="1" x14ac:dyDescent="0.2">
      <c r="A47" s="13" t="s">
        <v>257</v>
      </c>
      <c r="B47" s="138">
        <v>19081.976409999992</v>
      </c>
      <c r="C47" s="138">
        <v>22227.876929999995</v>
      </c>
      <c r="D47" s="165">
        <f t="shared" si="0"/>
        <v>0.1648624048372358</v>
      </c>
      <c r="E47" s="166">
        <f t="shared" si="1"/>
        <v>1.4910650112336355E-3</v>
      </c>
      <c r="F47" s="167">
        <f t="shared" si="2"/>
        <v>2.4582056352063716E-2</v>
      </c>
    </row>
    <row r="48" spans="1:6" ht="10.5" customHeight="1" x14ac:dyDescent="0.2">
      <c r="A48" s="13" t="s">
        <v>130</v>
      </c>
      <c r="B48" s="138">
        <v>19055.628419999994</v>
      </c>
      <c r="C48" s="138">
        <v>25664.847189999993</v>
      </c>
      <c r="D48" s="165">
        <f t="shared" si="0"/>
        <v>0.34683814274333979</v>
      </c>
      <c r="E48" s="166">
        <f t="shared" si="1"/>
        <v>1.4890061801586352E-3</v>
      </c>
      <c r="F48" s="167">
        <f t="shared" si="2"/>
        <v>5.1644413805957586E-2</v>
      </c>
    </row>
    <row r="49" spans="1:6" ht="10.5" customHeight="1" x14ac:dyDescent="0.2">
      <c r="A49" s="13" t="s">
        <v>133</v>
      </c>
      <c r="B49" s="138">
        <v>15253.283639999996</v>
      </c>
      <c r="C49" s="138">
        <v>12011.64067000001</v>
      </c>
      <c r="D49" s="165">
        <f t="shared" si="0"/>
        <v>-0.2125209919717973</v>
      </c>
      <c r="E49" s="166">
        <f t="shared" si="1"/>
        <v>1.1918910836776592E-3</v>
      </c>
      <c r="F49" s="167">
        <f t="shared" si="2"/>
        <v>-2.5330187542551664E-2</v>
      </c>
    </row>
    <row r="50" spans="1:6" ht="10.5" customHeight="1" x14ac:dyDescent="0.2">
      <c r="A50" s="13" t="s">
        <v>268</v>
      </c>
      <c r="B50" s="138">
        <v>15055.987770000003</v>
      </c>
      <c r="C50" s="138">
        <v>30375.594660000017</v>
      </c>
      <c r="D50" s="165">
        <f t="shared" si="0"/>
        <v>1.017509254392813</v>
      </c>
      <c r="E50" s="166">
        <f t="shared" si="1"/>
        <v>1.1764743908625629E-3</v>
      </c>
      <c r="F50" s="167">
        <f t="shared" si="2"/>
        <v>0.11970735802588053</v>
      </c>
    </row>
    <row r="51" spans="1:6" ht="10.5" customHeight="1" x14ac:dyDescent="0.2">
      <c r="A51" s="13" t="s">
        <v>80</v>
      </c>
      <c r="B51" s="138">
        <v>14171.58423</v>
      </c>
      <c r="C51" s="138">
        <v>19446.468289999986</v>
      </c>
      <c r="D51" s="165">
        <f t="shared" si="0"/>
        <v>0.37221555292551689</v>
      </c>
      <c r="E51" s="166">
        <f t="shared" si="1"/>
        <v>1.1073671272347711E-3</v>
      </c>
      <c r="F51" s="167">
        <f t="shared" si="2"/>
        <v>4.1217926755523153E-2</v>
      </c>
    </row>
    <row r="52" spans="1:6" ht="10.5" customHeight="1" x14ac:dyDescent="0.2">
      <c r="A52" s="13" t="s">
        <v>142</v>
      </c>
      <c r="B52" s="138">
        <v>13791.127460000002</v>
      </c>
      <c r="C52" s="138">
        <v>20120.853310000006</v>
      </c>
      <c r="D52" s="165">
        <f>IFERROR(((C52/B52-1)),"")</f>
        <v>0.45897087590255681</v>
      </c>
      <c r="E52" s="166">
        <f t="shared" si="1"/>
        <v>1.0776382476970795E-3</v>
      </c>
      <c r="F52" s="167">
        <f t="shared" si="2"/>
        <v>4.9460457045162512E-2</v>
      </c>
    </row>
    <row r="53" spans="1:6" ht="10.5" customHeight="1" x14ac:dyDescent="0.2">
      <c r="A53" s="13" t="s">
        <v>125</v>
      </c>
      <c r="B53" s="138">
        <v>13385.898429999999</v>
      </c>
      <c r="C53" s="138">
        <v>23700.920190000001</v>
      </c>
      <c r="D53" s="165">
        <f t="shared" si="0"/>
        <v>0.77058867687822441</v>
      </c>
      <c r="E53" s="166">
        <f t="shared" si="1"/>
        <v>1.0459736645749402E-3</v>
      </c>
      <c r="F53" s="167">
        <f t="shared" si="2"/>
        <v>8.0601546223427079E-2</v>
      </c>
    </row>
    <row r="54" spans="1:6" ht="10.5" customHeight="1" x14ac:dyDescent="0.2">
      <c r="A54" s="13" t="s">
        <v>82</v>
      </c>
      <c r="B54" s="138">
        <v>13087.920330000006</v>
      </c>
      <c r="C54" s="138">
        <v>12887.784920000007</v>
      </c>
      <c r="D54" s="165">
        <f t="shared" si="0"/>
        <v>-1.5291612796668019E-2</v>
      </c>
      <c r="E54" s="166">
        <f t="shared" si="1"/>
        <v>1.0226896656076725E-3</v>
      </c>
      <c r="F54" s="167">
        <f t="shared" si="2"/>
        <v>-1.5638574377626422E-3</v>
      </c>
    </row>
    <row r="55" spans="1:6" ht="10.5" customHeight="1" x14ac:dyDescent="0.2">
      <c r="A55" s="13" t="s">
        <v>132</v>
      </c>
      <c r="B55" s="138">
        <v>12760.458689999996</v>
      </c>
      <c r="C55" s="138">
        <v>22841.59383999999</v>
      </c>
      <c r="D55" s="165">
        <f t="shared" si="0"/>
        <v>0.79002921406738214</v>
      </c>
      <c r="E55" s="166">
        <f t="shared" si="1"/>
        <v>9.971018237911757E-4</v>
      </c>
      <c r="F55" s="167">
        <f t="shared" si="2"/>
        <v>7.8773957019489596E-2</v>
      </c>
    </row>
    <row r="56" spans="1:6" ht="10.5" customHeight="1" x14ac:dyDescent="0.2">
      <c r="A56" s="13" t="s">
        <v>134</v>
      </c>
      <c r="B56" s="138">
        <v>12289.951760000005</v>
      </c>
      <c r="C56" s="138">
        <v>19831.469189999996</v>
      </c>
      <c r="D56" s="165">
        <f t="shared" si="0"/>
        <v>0.61363279346183441</v>
      </c>
      <c r="E56" s="166">
        <f t="shared" si="1"/>
        <v>9.6033642770262983E-4</v>
      </c>
      <c r="F56" s="167">
        <f t="shared" si="2"/>
        <v>5.8929392479432373E-2</v>
      </c>
    </row>
    <row r="57" spans="1:6" ht="10.5" customHeight="1" x14ac:dyDescent="0.2">
      <c r="A57" s="13" t="s">
        <v>203</v>
      </c>
      <c r="B57" s="138">
        <v>11932.715480000006</v>
      </c>
      <c r="C57" s="138">
        <v>17255.145470000003</v>
      </c>
      <c r="D57" s="165">
        <f t="shared" si="0"/>
        <v>0.44603678005402281</v>
      </c>
      <c r="E57" s="166">
        <f t="shared" si="1"/>
        <v>9.3242199649244781E-4</v>
      </c>
      <c r="F57" s="167">
        <f t="shared" si="2"/>
        <v>4.1589450496703477E-2</v>
      </c>
    </row>
    <row r="58" spans="1:6" ht="10.5" customHeight="1" x14ac:dyDescent="0.2">
      <c r="A58" s="168" t="s">
        <v>18</v>
      </c>
      <c r="B58" s="139">
        <v>117307.30067999996</v>
      </c>
      <c r="C58" s="139">
        <v>181075.01931999999</v>
      </c>
      <c r="D58" s="169">
        <f t="shared" si="0"/>
        <v>0.54359548186988471</v>
      </c>
      <c r="E58" s="170">
        <f t="shared" si="1"/>
        <v>9.1663886301917748E-3</v>
      </c>
      <c r="F58" s="171">
        <f t="shared" si="2"/>
        <v>0.49828074444357301</v>
      </c>
    </row>
    <row r="59" spans="1:6" ht="8.1" customHeight="1" x14ac:dyDescent="0.2">
      <c r="A59" s="8" t="s">
        <v>44</v>
      </c>
      <c r="B59" s="21"/>
      <c r="C59" s="21"/>
      <c r="D59" s="21"/>
      <c r="E59" s="21"/>
      <c r="F59" s="21"/>
    </row>
    <row r="60" spans="1:6" ht="8.1" customHeight="1" x14ac:dyDescent="0.2">
      <c r="A60" s="11" t="s">
        <v>20</v>
      </c>
      <c r="B60" s="21"/>
      <c r="C60" s="21"/>
      <c r="D60" s="21"/>
      <c r="E60" s="21"/>
      <c r="F60" s="21"/>
    </row>
    <row r="61" spans="1:6" ht="8.1" customHeight="1" x14ac:dyDescent="0.2">
      <c r="A61" s="223" t="s">
        <v>322</v>
      </c>
      <c r="B61" s="11"/>
      <c r="C61" s="11"/>
      <c r="D61" s="11"/>
      <c r="E61" s="11"/>
      <c r="F61" s="11"/>
    </row>
    <row r="62" spans="1:6" ht="8.1" customHeight="1" x14ac:dyDescent="0.15">
      <c r="A62" s="224" t="s">
        <v>323</v>
      </c>
    </row>
  </sheetData>
  <mergeCells count="4">
    <mergeCell ref="A4:A5"/>
    <mergeCell ref="B4:C4"/>
    <mergeCell ref="F4:F5"/>
    <mergeCell ref="D4:D5"/>
  </mergeCells>
  <phoneticPr fontId="11" type="noConversion"/>
  <conditionalFormatting sqref="B8:F58">
    <cfRule type="containsBlanks" dxfId="84" priority="4">
      <formula>LEN(TRIM(B8))=0</formula>
    </cfRule>
  </conditionalFormatting>
  <printOptions horizontalCentered="1" verticalCentered="1"/>
  <pageMargins left="0.35433070866141736" right="0.35433070866141736" top="0.51181102362204722" bottom="0.59055118110236227" header="0.70866141732283472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 codeName="Hoja10">
    <tabColor rgb="FFD9EFFF"/>
  </sheetPr>
  <dimension ref="A1:I512"/>
  <sheetViews>
    <sheetView showGridLines="0" topLeftCell="A30" zoomScale="150" zoomScaleNormal="150" zoomScalePageLayoutView="150" workbookViewId="0">
      <selection activeCell="H62" sqref="H62"/>
    </sheetView>
  </sheetViews>
  <sheetFormatPr baseColWidth="10" defaultColWidth="11.42578125" defaultRowHeight="13.5" x14ac:dyDescent="0.25"/>
  <cols>
    <col min="1" max="1" width="14.140625" style="23" customWidth="1"/>
    <col min="2" max="3" width="7.7109375" style="23" customWidth="1"/>
    <col min="4" max="4" width="7.42578125" style="23" customWidth="1"/>
    <col min="5" max="6" width="8.140625" style="23" customWidth="1"/>
    <col min="7" max="8" width="7.42578125" style="23" customWidth="1"/>
    <col min="9" max="16384" width="11.42578125" style="23"/>
  </cols>
  <sheetData>
    <row r="1" spans="1:9" ht="15" customHeight="1" x14ac:dyDescent="0.25">
      <c r="A1" s="81" t="s">
        <v>364</v>
      </c>
      <c r="B1" s="45"/>
      <c r="C1" s="45"/>
      <c r="D1" s="45"/>
      <c r="E1" s="45"/>
      <c r="F1" s="45"/>
    </row>
    <row r="2" spans="1:9" ht="3" customHeight="1" x14ac:dyDescent="0.25"/>
    <row r="3" spans="1:9" ht="14.1" customHeight="1" x14ac:dyDescent="0.25">
      <c r="A3" s="268" t="s">
        <v>8</v>
      </c>
      <c r="B3" s="268" t="s">
        <v>14</v>
      </c>
      <c r="C3" s="268"/>
      <c r="D3" s="268"/>
      <c r="E3" s="268" t="s">
        <v>56</v>
      </c>
      <c r="F3" s="268"/>
      <c r="G3" s="268"/>
      <c r="H3" s="268"/>
    </row>
    <row r="4" spans="1:9" ht="25.5" x14ac:dyDescent="0.25">
      <c r="A4" s="268"/>
      <c r="B4" s="185">
        <v>2024</v>
      </c>
      <c r="C4" s="186" t="s">
        <v>280</v>
      </c>
      <c r="D4" s="196" t="s">
        <v>291</v>
      </c>
      <c r="E4" s="185">
        <v>2024</v>
      </c>
      <c r="F4" s="186" t="s">
        <v>280</v>
      </c>
      <c r="G4" s="196" t="s">
        <v>291</v>
      </c>
      <c r="H4" s="211" t="s">
        <v>298</v>
      </c>
    </row>
    <row r="5" spans="1:9" ht="15" customHeight="1" x14ac:dyDescent="0.25">
      <c r="A5" s="269" t="s">
        <v>45</v>
      </c>
      <c r="B5" s="269"/>
      <c r="C5" s="269"/>
      <c r="D5" s="269"/>
      <c r="E5" s="212">
        <f>SUM($E$7:$E$57)</f>
        <v>12797548.239839986</v>
      </c>
      <c r="F5" s="212">
        <f>SUM($F$7:$F$57)</f>
        <v>15013058.289890027</v>
      </c>
      <c r="G5" s="213">
        <f>(F5/E5-1)</f>
        <v>0.17311988269385425</v>
      </c>
      <c r="H5" s="214">
        <f>SUM($H$7:$H$57)</f>
        <v>0.99999999999999989</v>
      </c>
      <c r="I5" s="5"/>
    </row>
    <row r="6" spans="1:9" ht="3" customHeight="1" x14ac:dyDescent="0.25">
      <c r="A6" s="103"/>
      <c r="B6" s="68"/>
      <c r="C6" s="68"/>
      <c r="D6" s="68"/>
      <c r="E6" s="105"/>
      <c r="F6" s="105"/>
      <c r="G6" s="104"/>
      <c r="H6" s="104"/>
      <c r="I6" s="5"/>
    </row>
    <row r="7" spans="1:9" ht="12" customHeight="1" x14ac:dyDescent="0.25">
      <c r="A7" s="3" t="s">
        <v>70</v>
      </c>
      <c r="B7" s="138">
        <v>1464356.3383920088</v>
      </c>
      <c r="C7" s="138">
        <v>1700440.2944749915</v>
      </c>
      <c r="D7" s="178">
        <f>IFERROR(((C7/B7-1)),"")</f>
        <v>0.16122029173733998</v>
      </c>
      <c r="E7" s="69">
        <v>4440724.6217199937</v>
      </c>
      <c r="F7" s="69">
        <v>5049874.6420200206</v>
      </c>
      <c r="G7" s="172">
        <f>IFERROR(((F7/E7-1)),"")</f>
        <v>0.13717356336860376</v>
      </c>
      <c r="H7" s="172">
        <f>(F7/$F$5)</f>
        <v>0.33636548560000373</v>
      </c>
    </row>
    <row r="8" spans="1:9" ht="12" customHeight="1" x14ac:dyDescent="0.25">
      <c r="A8" s="3" t="s">
        <v>220</v>
      </c>
      <c r="B8" s="138">
        <v>712105.41864199971</v>
      </c>
      <c r="C8" s="138">
        <v>893731.92655700084</v>
      </c>
      <c r="D8" s="178">
        <f t="shared" ref="D8:D57" si="0">IFERROR(((C8/B8-1)),"")</f>
        <v>0.25505564648190249</v>
      </c>
      <c r="E8" s="69">
        <v>1898461.2673399949</v>
      </c>
      <c r="F8" s="69">
        <v>2240872.0366000053</v>
      </c>
      <c r="G8" s="172">
        <f t="shared" ref="G8:G57" si="1">IFERROR(((F8/E8-1)),"")</f>
        <v>0.18036226240200048</v>
      </c>
      <c r="H8" s="172">
        <f t="shared" ref="H8:H57" si="2">(F8/$F$5)</f>
        <v>0.14926152908558515</v>
      </c>
    </row>
    <row r="9" spans="1:9" ht="12" customHeight="1" x14ac:dyDescent="0.25">
      <c r="A9" s="3" t="s">
        <v>71</v>
      </c>
      <c r="B9" s="138">
        <v>329357.33505499939</v>
      </c>
      <c r="C9" s="138">
        <v>414440.45872299932</v>
      </c>
      <c r="D9" s="178">
        <f t="shared" si="0"/>
        <v>0.25833073872118839</v>
      </c>
      <c r="E9" s="69">
        <v>814302.60692000017</v>
      </c>
      <c r="F9" s="69">
        <v>933991.64192000125</v>
      </c>
      <c r="G9" s="172">
        <f t="shared" si="1"/>
        <v>0.14698348498810554</v>
      </c>
      <c r="H9" s="172">
        <f t="shared" si="2"/>
        <v>6.2211950682224584E-2</v>
      </c>
    </row>
    <row r="10" spans="1:9" ht="12" customHeight="1" x14ac:dyDescent="0.25">
      <c r="A10" s="3" t="s">
        <v>180</v>
      </c>
      <c r="B10" s="138">
        <v>172846.38608800017</v>
      </c>
      <c r="C10" s="138">
        <v>219541.81496200064</v>
      </c>
      <c r="D10" s="178">
        <f t="shared" si="0"/>
        <v>0.27015565630759975</v>
      </c>
      <c r="E10" s="69">
        <v>445104.82667999965</v>
      </c>
      <c r="F10" s="69">
        <v>559323.95024000038</v>
      </c>
      <c r="G10" s="172">
        <f t="shared" si="1"/>
        <v>0.25661173888396527</v>
      </c>
      <c r="H10" s="172">
        <f t="shared" si="2"/>
        <v>3.7255830187288078E-2</v>
      </c>
    </row>
    <row r="11" spans="1:9" ht="12" customHeight="1" x14ac:dyDescent="0.25">
      <c r="A11" s="3" t="s">
        <v>72</v>
      </c>
      <c r="B11" s="138">
        <v>153177.68643500021</v>
      </c>
      <c r="C11" s="138">
        <v>180903.30758900018</v>
      </c>
      <c r="D11" s="178">
        <f t="shared" si="0"/>
        <v>0.18100300245600809</v>
      </c>
      <c r="E11" s="69">
        <v>476961.04882999917</v>
      </c>
      <c r="F11" s="69">
        <v>538730.28582999983</v>
      </c>
      <c r="G11" s="172">
        <f t="shared" si="1"/>
        <v>0.12950583103488755</v>
      </c>
      <c r="H11" s="172">
        <f t="shared" si="2"/>
        <v>3.588411337833726E-2</v>
      </c>
    </row>
    <row r="12" spans="1:9" ht="12" customHeight="1" x14ac:dyDescent="0.25">
      <c r="A12" s="3" t="s">
        <v>78</v>
      </c>
      <c r="B12" s="138">
        <v>127542.95639199986</v>
      </c>
      <c r="C12" s="138">
        <v>172671.74701999963</v>
      </c>
      <c r="D12" s="178">
        <f t="shared" si="0"/>
        <v>0.35383208845573288</v>
      </c>
      <c r="E12" s="69">
        <v>309533.4483600001</v>
      </c>
      <c r="F12" s="69">
        <v>506069.89048999961</v>
      </c>
      <c r="G12" s="172">
        <f t="shared" si="1"/>
        <v>0.63494411725552702</v>
      </c>
      <c r="H12" s="172">
        <f t="shared" si="2"/>
        <v>3.3708647546569055E-2</v>
      </c>
    </row>
    <row r="13" spans="1:9" ht="12" customHeight="1" x14ac:dyDescent="0.25">
      <c r="A13" s="3" t="s">
        <v>74</v>
      </c>
      <c r="B13" s="138">
        <v>74015.661207999918</v>
      </c>
      <c r="C13" s="138">
        <v>82829.696444999936</v>
      </c>
      <c r="D13" s="178">
        <f t="shared" si="0"/>
        <v>0.11908338172148025</v>
      </c>
      <c r="E13" s="69">
        <v>329193.45097000018</v>
      </c>
      <c r="F13" s="69">
        <v>477967.90920000005</v>
      </c>
      <c r="G13" s="172">
        <f t="shared" si="1"/>
        <v>0.4519362635909725</v>
      </c>
      <c r="H13" s="172">
        <f t="shared" si="2"/>
        <v>3.1836811658945557E-2</v>
      </c>
    </row>
    <row r="14" spans="1:9" ht="12" customHeight="1" x14ac:dyDescent="0.25">
      <c r="A14" s="3" t="s">
        <v>81</v>
      </c>
      <c r="B14" s="138">
        <v>320738.12698300177</v>
      </c>
      <c r="C14" s="138">
        <v>335204.97334900056</v>
      </c>
      <c r="D14" s="178">
        <f t="shared" si="0"/>
        <v>4.5104853925787003E-2</v>
      </c>
      <c r="E14" s="69">
        <v>451210.00419999892</v>
      </c>
      <c r="F14" s="69">
        <v>469153.33401000046</v>
      </c>
      <c r="G14" s="172">
        <f t="shared" si="1"/>
        <v>3.9767136461912544E-2</v>
      </c>
      <c r="H14" s="172">
        <f t="shared" si="2"/>
        <v>3.1249684438109052E-2</v>
      </c>
    </row>
    <row r="15" spans="1:9" ht="12" customHeight="1" x14ac:dyDescent="0.25">
      <c r="A15" s="3" t="s">
        <v>85</v>
      </c>
      <c r="B15" s="138">
        <v>100307.31413500023</v>
      </c>
      <c r="C15" s="138">
        <v>129110.66699100008</v>
      </c>
      <c r="D15" s="178">
        <f t="shared" si="0"/>
        <v>0.28715107272471063</v>
      </c>
      <c r="E15" s="69">
        <v>308897.93156999972</v>
      </c>
      <c r="F15" s="69">
        <v>466930.29839000059</v>
      </c>
      <c r="G15" s="172">
        <f t="shared" si="1"/>
        <v>0.51160059899652954</v>
      </c>
      <c r="H15" s="172">
        <f t="shared" si="2"/>
        <v>3.1101610969194535E-2</v>
      </c>
    </row>
    <row r="16" spans="1:9" ht="12" customHeight="1" x14ac:dyDescent="0.25">
      <c r="A16" s="3" t="s">
        <v>73</v>
      </c>
      <c r="B16" s="138">
        <v>397375.85847800027</v>
      </c>
      <c r="C16" s="138">
        <v>403630.02849800041</v>
      </c>
      <c r="D16" s="178">
        <f t="shared" si="0"/>
        <v>1.5738676335181445E-2</v>
      </c>
      <c r="E16" s="69">
        <v>395329.44261999906</v>
      </c>
      <c r="F16" s="69">
        <v>394939.05294999958</v>
      </c>
      <c r="G16" s="172">
        <f t="shared" si="1"/>
        <v>-9.8750466803643189E-4</v>
      </c>
      <c r="H16" s="172">
        <f t="shared" si="2"/>
        <v>2.6306369117074319E-2</v>
      </c>
    </row>
    <row r="17" spans="1:8" ht="12" customHeight="1" x14ac:dyDescent="0.25">
      <c r="A17" s="3" t="s">
        <v>119</v>
      </c>
      <c r="B17" s="138">
        <v>211555.67773299979</v>
      </c>
      <c r="C17" s="138">
        <v>244216.58080700002</v>
      </c>
      <c r="D17" s="178">
        <f t="shared" si="0"/>
        <v>0.154384431672975</v>
      </c>
      <c r="E17" s="69">
        <v>281004.98163999984</v>
      </c>
      <c r="F17" s="69">
        <v>384418.06497000065</v>
      </c>
      <c r="G17" s="172">
        <f t="shared" si="1"/>
        <v>0.36801156593901618</v>
      </c>
      <c r="H17" s="172">
        <f t="shared" si="2"/>
        <v>2.5605579992243978E-2</v>
      </c>
    </row>
    <row r="18" spans="1:8" ht="12" customHeight="1" x14ac:dyDescent="0.25">
      <c r="A18" s="3" t="s">
        <v>76</v>
      </c>
      <c r="B18" s="138">
        <v>70736.413903000022</v>
      </c>
      <c r="C18" s="138">
        <v>79052.808248999951</v>
      </c>
      <c r="D18" s="178">
        <f t="shared" si="0"/>
        <v>0.11756878652915725</v>
      </c>
      <c r="E18" s="69">
        <v>276386.04304999963</v>
      </c>
      <c r="F18" s="69">
        <v>364133.48966000031</v>
      </c>
      <c r="G18" s="172">
        <f t="shared" si="1"/>
        <v>0.3174814677386828</v>
      </c>
      <c r="H18" s="172">
        <f t="shared" si="2"/>
        <v>2.4254451200340185E-2</v>
      </c>
    </row>
    <row r="19" spans="1:8" ht="12" customHeight="1" x14ac:dyDescent="0.25">
      <c r="A19" s="3" t="s">
        <v>122</v>
      </c>
      <c r="B19" s="138">
        <v>54464.134429999955</v>
      </c>
      <c r="C19" s="138">
        <v>70580.132835999932</v>
      </c>
      <c r="D19" s="178">
        <f t="shared" si="0"/>
        <v>0.29590112052020334</v>
      </c>
      <c r="E19" s="69">
        <v>170430.47801999931</v>
      </c>
      <c r="F19" s="69">
        <v>242459.83784999943</v>
      </c>
      <c r="G19" s="172">
        <f t="shared" si="1"/>
        <v>0.4226319181100211</v>
      </c>
      <c r="H19" s="172">
        <f t="shared" si="2"/>
        <v>1.6149929825642173E-2</v>
      </c>
    </row>
    <row r="20" spans="1:8" ht="12" customHeight="1" x14ac:dyDescent="0.25">
      <c r="A20" s="3" t="s">
        <v>181</v>
      </c>
      <c r="B20" s="138">
        <v>43338.716517999856</v>
      </c>
      <c r="C20" s="138">
        <v>59054.684147999957</v>
      </c>
      <c r="D20" s="178">
        <f t="shared" si="0"/>
        <v>0.36263112737712921</v>
      </c>
      <c r="E20" s="69">
        <v>131521.77127999975</v>
      </c>
      <c r="F20" s="69">
        <v>205200.61715000009</v>
      </c>
      <c r="G20" s="172">
        <f t="shared" si="1"/>
        <v>0.56020265810702718</v>
      </c>
      <c r="H20" s="172">
        <f t="shared" si="2"/>
        <v>1.3668142305700941E-2</v>
      </c>
    </row>
    <row r="21" spans="1:8" ht="12" customHeight="1" x14ac:dyDescent="0.25">
      <c r="A21" s="3" t="s">
        <v>84</v>
      </c>
      <c r="B21" s="138">
        <v>50547.36681599998</v>
      </c>
      <c r="C21" s="138">
        <v>64556.914823999912</v>
      </c>
      <c r="D21" s="178">
        <f t="shared" si="0"/>
        <v>0.27715683111638234</v>
      </c>
      <c r="E21" s="69">
        <v>118698.95136999988</v>
      </c>
      <c r="F21" s="69">
        <v>168706.00940000016</v>
      </c>
      <c r="G21" s="172">
        <f t="shared" si="1"/>
        <v>0.42129317447903869</v>
      </c>
      <c r="H21" s="172">
        <f t="shared" si="2"/>
        <v>1.123728464530167E-2</v>
      </c>
    </row>
    <row r="22" spans="1:8" ht="12" customHeight="1" x14ac:dyDescent="0.25">
      <c r="A22" s="3" t="s">
        <v>121</v>
      </c>
      <c r="B22" s="138">
        <v>38090.098556999983</v>
      </c>
      <c r="C22" s="138">
        <v>43972.32566899994</v>
      </c>
      <c r="D22" s="178">
        <f t="shared" si="0"/>
        <v>0.15442929619091128</v>
      </c>
      <c r="E22" s="69">
        <v>112506.48961000009</v>
      </c>
      <c r="F22" s="69">
        <v>158832.53017000007</v>
      </c>
      <c r="G22" s="172">
        <f t="shared" si="1"/>
        <v>0.41176327446165661</v>
      </c>
      <c r="H22" s="172">
        <f t="shared" si="2"/>
        <v>1.057962522379333E-2</v>
      </c>
    </row>
    <row r="23" spans="1:8" ht="12" customHeight="1" x14ac:dyDescent="0.25">
      <c r="A23" s="3" t="s">
        <v>77</v>
      </c>
      <c r="B23" s="138">
        <v>51591.391268000029</v>
      </c>
      <c r="C23" s="138">
        <v>52981.531186</v>
      </c>
      <c r="D23" s="178">
        <f t="shared" si="0"/>
        <v>2.6945191510317379E-2</v>
      </c>
      <c r="E23" s="69">
        <v>153486.4339399999</v>
      </c>
      <c r="F23" s="69">
        <v>141951.50172</v>
      </c>
      <c r="G23" s="172">
        <f t="shared" si="1"/>
        <v>-7.515278011155746E-2</v>
      </c>
      <c r="H23" s="172">
        <f t="shared" si="2"/>
        <v>9.4552021965832126E-3</v>
      </c>
    </row>
    <row r="24" spans="1:8" ht="12" customHeight="1" x14ac:dyDescent="0.25">
      <c r="A24" s="3" t="s">
        <v>217</v>
      </c>
      <c r="B24" s="138">
        <v>23209.960289999999</v>
      </c>
      <c r="C24" s="138">
        <v>19154.467229999987</v>
      </c>
      <c r="D24" s="178">
        <f t="shared" si="0"/>
        <v>-0.17473071945527274</v>
      </c>
      <c r="E24" s="69">
        <v>161490.68971999982</v>
      </c>
      <c r="F24" s="69">
        <v>137718.33995999992</v>
      </c>
      <c r="G24" s="172">
        <f t="shared" si="1"/>
        <v>-0.14720569836699271</v>
      </c>
      <c r="H24" s="172">
        <f t="shared" si="2"/>
        <v>9.1732368782409309E-3</v>
      </c>
    </row>
    <row r="25" spans="1:8" ht="12" customHeight="1" x14ac:dyDescent="0.25">
      <c r="A25" s="3" t="s">
        <v>87</v>
      </c>
      <c r="B25" s="138">
        <v>10152.778062000012</v>
      </c>
      <c r="C25" s="138">
        <v>16328.841494000022</v>
      </c>
      <c r="D25" s="178">
        <f t="shared" si="0"/>
        <v>0.60831266026742803</v>
      </c>
      <c r="E25" s="69">
        <v>40873.287110000027</v>
      </c>
      <c r="F25" s="69">
        <v>107872.30227000001</v>
      </c>
      <c r="G25" s="172">
        <f t="shared" si="1"/>
        <v>1.6391883280561514</v>
      </c>
      <c r="H25" s="172">
        <f t="shared" si="2"/>
        <v>7.1852316954395968E-3</v>
      </c>
    </row>
    <row r="26" spans="1:8" ht="12" customHeight="1" x14ac:dyDescent="0.25">
      <c r="A26" s="3" t="s">
        <v>75</v>
      </c>
      <c r="B26" s="138">
        <v>52348.603309999955</v>
      </c>
      <c r="C26" s="138">
        <v>25834.602583000011</v>
      </c>
      <c r="D26" s="178">
        <f t="shared" si="0"/>
        <v>-0.50648917164013574</v>
      </c>
      <c r="E26" s="69">
        <v>269751.24666999991</v>
      </c>
      <c r="F26" s="69">
        <v>102278.38915999998</v>
      </c>
      <c r="G26" s="172">
        <f t="shared" si="1"/>
        <v>-0.6208418295648428</v>
      </c>
      <c r="H26" s="172">
        <f t="shared" si="2"/>
        <v>6.8126285254534362E-3</v>
      </c>
    </row>
    <row r="27" spans="1:8" ht="12" customHeight="1" x14ac:dyDescent="0.25">
      <c r="A27" s="3" t="s">
        <v>184</v>
      </c>
      <c r="B27" s="138">
        <v>66421.260946000024</v>
      </c>
      <c r="C27" s="138">
        <v>63922.338828000014</v>
      </c>
      <c r="D27" s="178">
        <f t="shared" si="0"/>
        <v>-3.762232276848243E-2</v>
      </c>
      <c r="E27" s="69">
        <v>98530.02659000014</v>
      </c>
      <c r="F27" s="69">
        <v>99574.34963999984</v>
      </c>
      <c r="G27" s="172">
        <f t="shared" si="1"/>
        <v>1.0599033473778441E-2</v>
      </c>
      <c r="H27" s="172">
        <f t="shared" si="2"/>
        <v>6.6325160215393551E-3</v>
      </c>
    </row>
    <row r="28" spans="1:8" ht="12" customHeight="1" x14ac:dyDescent="0.25">
      <c r="A28" s="3" t="s">
        <v>120</v>
      </c>
      <c r="B28" s="138">
        <v>29707.360550999958</v>
      </c>
      <c r="C28" s="138">
        <v>34606.736300000011</v>
      </c>
      <c r="D28" s="178">
        <f t="shared" si="0"/>
        <v>0.16492127399164502</v>
      </c>
      <c r="E28" s="69">
        <v>67908.765450000035</v>
      </c>
      <c r="F28" s="69">
        <v>88866.524889999855</v>
      </c>
      <c r="G28" s="172">
        <f t="shared" si="1"/>
        <v>0.30861641057855227</v>
      </c>
      <c r="H28" s="172">
        <f t="shared" si="2"/>
        <v>5.9192819460271891E-3</v>
      </c>
    </row>
    <row r="29" spans="1:8" ht="12" customHeight="1" x14ac:dyDescent="0.25">
      <c r="A29" s="3" t="s">
        <v>223</v>
      </c>
      <c r="B29" s="138">
        <v>10864.237358</v>
      </c>
      <c r="C29" s="138">
        <v>16706.799367000007</v>
      </c>
      <c r="D29" s="178">
        <f t="shared" si="0"/>
        <v>0.53777930437959109</v>
      </c>
      <c r="E29" s="69">
        <v>50976.573339999988</v>
      </c>
      <c r="F29" s="69">
        <v>86915.603019999995</v>
      </c>
      <c r="G29" s="172">
        <f t="shared" si="1"/>
        <v>0.7050107005093571</v>
      </c>
      <c r="H29" s="172">
        <f t="shared" si="2"/>
        <v>5.7893336148924432E-3</v>
      </c>
    </row>
    <row r="30" spans="1:8" ht="12" customHeight="1" x14ac:dyDescent="0.25">
      <c r="A30" s="3" t="s">
        <v>182</v>
      </c>
      <c r="B30" s="138">
        <v>47391.058542000035</v>
      </c>
      <c r="C30" s="138">
        <v>56981.726916000021</v>
      </c>
      <c r="D30" s="178">
        <f t="shared" si="0"/>
        <v>0.20237295112326548</v>
      </c>
      <c r="E30" s="69">
        <v>69947.681469999938</v>
      </c>
      <c r="F30" s="69">
        <v>79475.469890000051</v>
      </c>
      <c r="G30" s="172">
        <f t="shared" si="1"/>
        <v>0.13621306982257186</v>
      </c>
      <c r="H30" s="172">
        <f t="shared" si="2"/>
        <v>5.2937561658253059E-3</v>
      </c>
    </row>
    <row r="31" spans="1:8" ht="12" customHeight="1" x14ac:dyDescent="0.25">
      <c r="A31" s="3" t="s">
        <v>79</v>
      </c>
      <c r="B31" s="138">
        <v>23859.858280000008</v>
      </c>
      <c r="C31" s="138">
        <v>30202.756679999933</v>
      </c>
      <c r="D31" s="178">
        <f t="shared" si="0"/>
        <v>0.26583973490390411</v>
      </c>
      <c r="E31" s="69">
        <v>56822.579129999962</v>
      </c>
      <c r="F31" s="69">
        <v>69586.918130000005</v>
      </c>
      <c r="G31" s="172">
        <f t="shared" si="1"/>
        <v>0.22463498129497972</v>
      </c>
      <c r="H31" s="172">
        <f t="shared" si="2"/>
        <v>4.6350927829848414E-3</v>
      </c>
    </row>
    <row r="32" spans="1:8" ht="12" customHeight="1" x14ac:dyDescent="0.25">
      <c r="A32" s="3" t="s">
        <v>126</v>
      </c>
      <c r="B32" s="138">
        <v>13348.397866000008</v>
      </c>
      <c r="C32" s="138">
        <v>14147.981270000006</v>
      </c>
      <c r="D32" s="178">
        <f t="shared" si="0"/>
        <v>5.9901076670529463E-2</v>
      </c>
      <c r="E32" s="69">
        <v>51727.038890000011</v>
      </c>
      <c r="F32" s="69">
        <v>67692.108560000008</v>
      </c>
      <c r="G32" s="172">
        <f t="shared" si="1"/>
        <v>0.3086407034423615</v>
      </c>
      <c r="H32" s="172">
        <f t="shared" si="2"/>
        <v>4.5088820181018469E-3</v>
      </c>
    </row>
    <row r="33" spans="1:8" ht="12" customHeight="1" x14ac:dyDescent="0.25">
      <c r="A33" s="3" t="s">
        <v>86</v>
      </c>
      <c r="B33" s="138">
        <v>34877.110247000011</v>
      </c>
      <c r="C33" s="138">
        <v>46328.105194000083</v>
      </c>
      <c r="D33" s="178">
        <f t="shared" si="0"/>
        <v>0.32832407461237523</v>
      </c>
      <c r="E33" s="69">
        <v>61828.604090000008</v>
      </c>
      <c r="F33" s="69">
        <v>55616.673380000029</v>
      </c>
      <c r="G33" s="172">
        <f t="shared" si="1"/>
        <v>-0.10047017559959237</v>
      </c>
      <c r="H33" s="172">
        <f t="shared" si="2"/>
        <v>3.7045532166789072E-3</v>
      </c>
    </row>
    <row r="34" spans="1:8" ht="12" customHeight="1" x14ac:dyDescent="0.25">
      <c r="A34" s="3" t="s">
        <v>129</v>
      </c>
      <c r="B34" s="138">
        <v>21956.771583000012</v>
      </c>
      <c r="C34" s="138">
        <v>25419.971416000011</v>
      </c>
      <c r="D34" s="178">
        <f t="shared" si="0"/>
        <v>0.15772809859175174</v>
      </c>
      <c r="E34" s="69">
        <v>45647.506839999973</v>
      </c>
      <c r="F34" s="69">
        <v>53937.829400000068</v>
      </c>
      <c r="G34" s="172">
        <f t="shared" si="1"/>
        <v>0.1816161086093635</v>
      </c>
      <c r="H34" s="172">
        <f t="shared" si="2"/>
        <v>3.5927276347366512E-3</v>
      </c>
    </row>
    <row r="35" spans="1:8" ht="12" customHeight="1" x14ac:dyDescent="0.25">
      <c r="A35" s="3" t="s">
        <v>183</v>
      </c>
      <c r="B35" s="138">
        <v>35265.366437999997</v>
      </c>
      <c r="C35" s="138">
        <v>38636.31886900001</v>
      </c>
      <c r="D35" s="178">
        <f t="shared" si="0"/>
        <v>9.5588186696613064E-2</v>
      </c>
      <c r="E35" s="69">
        <v>49228.432350000017</v>
      </c>
      <c r="F35" s="69">
        <v>52259.824280000001</v>
      </c>
      <c r="G35" s="172">
        <f t="shared" si="1"/>
        <v>6.1578071559290404E-2</v>
      </c>
      <c r="H35" s="172">
        <f t="shared" si="2"/>
        <v>3.480957928151947E-3</v>
      </c>
    </row>
    <row r="36" spans="1:8" ht="12" customHeight="1" x14ac:dyDescent="0.25">
      <c r="A36" s="3" t="s">
        <v>123</v>
      </c>
      <c r="B36" s="138">
        <v>8360.7579770000048</v>
      </c>
      <c r="C36" s="138">
        <v>9230.5304390000092</v>
      </c>
      <c r="D36" s="178">
        <f t="shared" si="0"/>
        <v>0.10403033605238932</v>
      </c>
      <c r="E36" s="69">
        <v>37014.401960000025</v>
      </c>
      <c r="F36" s="69">
        <v>50237.245380000044</v>
      </c>
      <c r="G36" s="172">
        <f t="shared" si="1"/>
        <v>0.35723509552550414</v>
      </c>
      <c r="H36" s="172">
        <f>(F36/$F$5)</f>
        <v>3.3462366168144704E-3</v>
      </c>
    </row>
    <row r="37" spans="1:8" ht="12" customHeight="1" x14ac:dyDescent="0.25">
      <c r="A37" s="3" t="s">
        <v>124</v>
      </c>
      <c r="B37" s="138">
        <v>21366.585370000015</v>
      </c>
      <c r="C37" s="138">
        <v>8723.4257099999977</v>
      </c>
      <c r="D37" s="178">
        <f t="shared" si="0"/>
        <v>-0.59172579244935331</v>
      </c>
      <c r="E37" s="69">
        <v>150184.70045000009</v>
      </c>
      <c r="F37" s="69">
        <v>48683.665579999986</v>
      </c>
      <c r="G37" s="172">
        <f t="shared" si="1"/>
        <v>-0.67584137775599928</v>
      </c>
      <c r="H37" s="172">
        <f t="shared" si="2"/>
        <v>3.2427547165912326E-3</v>
      </c>
    </row>
    <row r="38" spans="1:8" ht="12" customHeight="1" x14ac:dyDescent="0.25">
      <c r="A38" s="3" t="s">
        <v>131</v>
      </c>
      <c r="B38" s="138">
        <v>12743.981605999996</v>
      </c>
      <c r="C38" s="138">
        <v>30246.907502999973</v>
      </c>
      <c r="D38" s="178">
        <f t="shared" si="0"/>
        <v>1.3734268016174336</v>
      </c>
      <c r="E38" s="69">
        <v>24784.544350000022</v>
      </c>
      <c r="F38" s="69">
        <v>45430.161430000007</v>
      </c>
      <c r="G38" s="172">
        <f t="shared" si="1"/>
        <v>0.83300369732235846</v>
      </c>
      <c r="H38" s="172">
        <f t="shared" si="2"/>
        <v>3.0260430987997444E-3</v>
      </c>
    </row>
    <row r="39" spans="1:8" ht="12" customHeight="1" x14ac:dyDescent="0.25">
      <c r="A39" s="3" t="s">
        <v>268</v>
      </c>
      <c r="B39" s="138">
        <v>3555.2506169999988</v>
      </c>
      <c r="C39" s="138">
        <v>7543.028112</v>
      </c>
      <c r="D39" s="178">
        <f t="shared" si="0"/>
        <v>1.121658618363444</v>
      </c>
      <c r="E39" s="69">
        <v>15055.987770000003</v>
      </c>
      <c r="F39" s="69">
        <v>30375.594660000017</v>
      </c>
      <c r="G39" s="172">
        <f t="shared" si="1"/>
        <v>1.017509254392813</v>
      </c>
      <c r="H39" s="172">
        <f t="shared" si="2"/>
        <v>2.0232782737182407E-3</v>
      </c>
    </row>
    <row r="40" spans="1:8" ht="12" customHeight="1" x14ac:dyDescent="0.25">
      <c r="A40" s="3" t="s">
        <v>127</v>
      </c>
      <c r="B40" s="138">
        <v>9949.2991569999995</v>
      </c>
      <c r="C40" s="138">
        <v>8990.5043499999974</v>
      </c>
      <c r="D40" s="178">
        <f t="shared" si="0"/>
        <v>-9.6368074963895878E-2</v>
      </c>
      <c r="E40" s="69">
        <v>20084.5615</v>
      </c>
      <c r="F40" s="69">
        <v>26987.423340000012</v>
      </c>
      <c r="G40" s="172">
        <f t="shared" si="1"/>
        <v>0.34368994513522311</v>
      </c>
      <c r="H40" s="172">
        <f t="shared" si="2"/>
        <v>1.7975966534529255E-3</v>
      </c>
    </row>
    <row r="41" spans="1:8" ht="12" customHeight="1" x14ac:dyDescent="0.25">
      <c r="A41" s="3" t="s">
        <v>194</v>
      </c>
      <c r="B41" s="138">
        <v>4785.6695029999983</v>
      </c>
      <c r="C41" s="138">
        <v>6373.4467350000014</v>
      </c>
      <c r="D41" s="178">
        <f t="shared" si="0"/>
        <v>0.33177745161981442</v>
      </c>
      <c r="E41" s="69">
        <v>22478.381580000005</v>
      </c>
      <c r="F41" s="69">
        <v>26641.191189999987</v>
      </c>
      <c r="G41" s="172">
        <f t="shared" si="1"/>
        <v>0.18519169608295183</v>
      </c>
      <c r="H41" s="172">
        <f t="shared" si="2"/>
        <v>1.77453458686299E-3</v>
      </c>
    </row>
    <row r="42" spans="1:8" ht="12" customHeight="1" x14ac:dyDescent="0.25">
      <c r="A42" s="3" t="s">
        <v>130</v>
      </c>
      <c r="B42" s="138">
        <v>3796.6447430000003</v>
      </c>
      <c r="C42" s="138">
        <v>4217.9466040000007</v>
      </c>
      <c r="D42" s="178">
        <f t="shared" si="0"/>
        <v>0.11096689037781804</v>
      </c>
      <c r="E42" s="69">
        <v>19055.628419999994</v>
      </c>
      <c r="F42" s="69">
        <v>25664.847189999993</v>
      </c>
      <c r="G42" s="172">
        <f t="shared" si="1"/>
        <v>0.34683814274333979</v>
      </c>
      <c r="H42" s="172">
        <f t="shared" si="2"/>
        <v>1.7095016015013416E-3</v>
      </c>
    </row>
    <row r="43" spans="1:8" ht="12" customHeight="1" x14ac:dyDescent="0.25">
      <c r="A43" s="3" t="s">
        <v>138</v>
      </c>
      <c r="B43" s="138">
        <v>6757.7896400000045</v>
      </c>
      <c r="C43" s="138">
        <v>6159.3726609999976</v>
      </c>
      <c r="D43" s="178">
        <f t="shared" si="0"/>
        <v>-8.8552176211274647E-2</v>
      </c>
      <c r="E43" s="69">
        <v>27861.597689999995</v>
      </c>
      <c r="F43" s="69">
        <v>24493.20331999999</v>
      </c>
      <c r="G43" s="172">
        <f t="shared" si="1"/>
        <v>-0.12089738741755574</v>
      </c>
      <c r="H43" s="172">
        <f t="shared" si="2"/>
        <v>1.6314599495356656E-3</v>
      </c>
    </row>
    <row r="44" spans="1:8" ht="12" customHeight="1" x14ac:dyDescent="0.25">
      <c r="A44" s="3" t="s">
        <v>128</v>
      </c>
      <c r="B44" s="138">
        <v>12955.174569999992</v>
      </c>
      <c r="C44" s="138">
        <v>11786.799580999996</v>
      </c>
      <c r="D44" s="178">
        <f t="shared" si="0"/>
        <v>-9.0185970299896723E-2</v>
      </c>
      <c r="E44" s="69">
        <v>25861.478519999997</v>
      </c>
      <c r="F44" s="69">
        <v>23703.674249999996</v>
      </c>
      <c r="G44" s="172">
        <f t="shared" si="1"/>
        <v>-8.3437003353511341E-2</v>
      </c>
      <c r="H44" s="172">
        <f t="shared" si="2"/>
        <v>1.5788704601221947E-3</v>
      </c>
    </row>
    <row r="45" spans="1:8" ht="12" customHeight="1" x14ac:dyDescent="0.25">
      <c r="A45" s="3" t="s">
        <v>125</v>
      </c>
      <c r="B45" s="138">
        <v>4885.2566109999998</v>
      </c>
      <c r="C45" s="138">
        <v>8964.740940000007</v>
      </c>
      <c r="D45" s="178">
        <f t="shared" si="0"/>
        <v>0.83506039781295072</v>
      </c>
      <c r="E45" s="69">
        <v>13385.898429999999</v>
      </c>
      <c r="F45" s="69">
        <v>23700.920190000001</v>
      </c>
      <c r="G45" s="172">
        <f t="shared" si="1"/>
        <v>0.77058867687822441</v>
      </c>
      <c r="H45" s="172">
        <f t="shared" si="2"/>
        <v>1.57868701582012E-3</v>
      </c>
    </row>
    <row r="46" spans="1:8" ht="12" customHeight="1" x14ac:dyDescent="0.25">
      <c r="A46" s="3" t="s">
        <v>132</v>
      </c>
      <c r="B46" s="138">
        <v>4923.2121100000022</v>
      </c>
      <c r="C46" s="138">
        <v>7932.1827400000002</v>
      </c>
      <c r="D46" s="178">
        <f t="shared" si="0"/>
        <v>0.61118037630111299</v>
      </c>
      <c r="E46" s="69">
        <v>12760.458689999996</v>
      </c>
      <c r="F46" s="69">
        <v>22841.59383999999</v>
      </c>
      <c r="G46" s="172">
        <f t="shared" si="1"/>
        <v>0.79002921406738214</v>
      </c>
      <c r="H46" s="172">
        <f t="shared" si="2"/>
        <v>1.5214484216971164E-3</v>
      </c>
    </row>
    <row r="47" spans="1:8" ht="12" customHeight="1" x14ac:dyDescent="0.25">
      <c r="A47" s="3" t="s">
        <v>257</v>
      </c>
      <c r="B47" s="138">
        <v>5975.438936999999</v>
      </c>
      <c r="C47" s="138">
        <v>10434.026849000003</v>
      </c>
      <c r="D47" s="178">
        <f t="shared" si="0"/>
        <v>0.7461523678858748</v>
      </c>
      <c r="E47" s="69">
        <v>19081.976409999992</v>
      </c>
      <c r="F47" s="69">
        <v>22227.876929999995</v>
      </c>
      <c r="G47" s="172">
        <f t="shared" si="1"/>
        <v>0.1648624048372358</v>
      </c>
      <c r="H47" s="172">
        <f t="shared" si="2"/>
        <v>1.4805695482424466E-3</v>
      </c>
    </row>
    <row r="48" spans="1:8" ht="12" customHeight="1" x14ac:dyDescent="0.25">
      <c r="A48" s="3" t="s">
        <v>219</v>
      </c>
      <c r="B48" s="138">
        <v>26532.17402699999</v>
      </c>
      <c r="C48" s="138">
        <v>19899.500471999989</v>
      </c>
      <c r="D48" s="178">
        <f t="shared" si="0"/>
        <v>-0.24998605648562311</v>
      </c>
      <c r="E48" s="69">
        <v>21982.52013999999</v>
      </c>
      <c r="F48" s="69">
        <v>22128.894900000021</v>
      </c>
      <c r="G48" s="172">
        <f t="shared" si="1"/>
        <v>6.6586887703419251E-3</v>
      </c>
      <c r="H48" s="172">
        <f t="shared" si="2"/>
        <v>1.4739764858504468E-3</v>
      </c>
    </row>
    <row r="49" spans="1:8" ht="12" customHeight="1" x14ac:dyDescent="0.25">
      <c r="A49" s="3" t="s">
        <v>142</v>
      </c>
      <c r="B49" s="138">
        <v>8792.5488050000022</v>
      </c>
      <c r="C49" s="138">
        <v>3481.7516999999998</v>
      </c>
      <c r="D49" s="178">
        <f t="shared" si="0"/>
        <v>-0.60401110335377894</v>
      </c>
      <c r="E49" s="69">
        <v>13791.127460000002</v>
      </c>
      <c r="F49" s="69">
        <v>20120.853310000006</v>
      </c>
      <c r="G49" s="172">
        <f t="shared" si="1"/>
        <v>0.45897087590255681</v>
      </c>
      <c r="H49" s="172">
        <f t="shared" si="2"/>
        <v>1.3402234855472205E-3</v>
      </c>
    </row>
    <row r="50" spans="1:8" ht="12" customHeight="1" x14ac:dyDescent="0.25">
      <c r="A50" s="3" t="s">
        <v>134</v>
      </c>
      <c r="B50" s="138">
        <v>3350.376126000001</v>
      </c>
      <c r="C50" s="138">
        <v>5268.5950099999991</v>
      </c>
      <c r="D50" s="178">
        <f t="shared" si="0"/>
        <v>0.57253836938306724</v>
      </c>
      <c r="E50" s="69">
        <v>12289.951760000005</v>
      </c>
      <c r="F50" s="69">
        <v>19831.469189999996</v>
      </c>
      <c r="G50" s="172">
        <f t="shared" si="1"/>
        <v>0.61363279346183441</v>
      </c>
      <c r="H50" s="172">
        <f t="shared" si="2"/>
        <v>1.3209479912134055E-3</v>
      </c>
    </row>
    <row r="51" spans="1:8" ht="12" customHeight="1" x14ac:dyDescent="0.25">
      <c r="A51" s="3" t="s">
        <v>80</v>
      </c>
      <c r="B51" s="138">
        <v>3700.5898199999956</v>
      </c>
      <c r="C51" s="138">
        <v>4337.9930319999976</v>
      </c>
      <c r="D51" s="178">
        <f t="shared" si="0"/>
        <v>0.17224368087355413</v>
      </c>
      <c r="E51" s="69">
        <v>14171.58423</v>
      </c>
      <c r="F51" s="69">
        <v>19446.468289999986</v>
      </c>
      <c r="G51" s="172">
        <f t="shared" si="1"/>
        <v>0.37221555292551689</v>
      </c>
      <c r="H51" s="172">
        <f t="shared" si="2"/>
        <v>1.2953035893489783E-3</v>
      </c>
    </row>
    <row r="52" spans="1:8" ht="12" customHeight="1" x14ac:dyDescent="0.25">
      <c r="A52" s="3" t="s">
        <v>140</v>
      </c>
      <c r="B52" s="138">
        <v>1466.1914620000007</v>
      </c>
      <c r="C52" s="138">
        <v>2714.6596700000009</v>
      </c>
      <c r="D52" s="178">
        <f t="shared" si="0"/>
        <v>0.85150421371093743</v>
      </c>
      <c r="E52" s="69">
        <v>8997.960790000001</v>
      </c>
      <c r="F52" s="69">
        <v>19435.94992000001</v>
      </c>
      <c r="G52" s="172">
        <f t="shared" si="1"/>
        <v>1.1600394104406857</v>
      </c>
      <c r="H52" s="172">
        <f t="shared" si="2"/>
        <v>1.2946029746043423E-3</v>
      </c>
    </row>
    <row r="53" spans="1:8" ht="12" customHeight="1" x14ac:dyDescent="0.25">
      <c r="A53" s="3" t="s">
        <v>203</v>
      </c>
      <c r="B53" s="138">
        <v>3470.4882359999974</v>
      </c>
      <c r="C53" s="138">
        <v>4867.0008350000026</v>
      </c>
      <c r="D53" s="178">
        <f t="shared" si="0"/>
        <v>0.40239658054844529</v>
      </c>
      <c r="E53" s="69">
        <v>11932.715480000006</v>
      </c>
      <c r="F53" s="69">
        <v>17255.145470000003</v>
      </c>
      <c r="G53" s="172">
        <f t="shared" si="1"/>
        <v>0.44603678005402281</v>
      </c>
      <c r="H53" s="172">
        <f t="shared" si="2"/>
        <v>1.149342468191163E-3</v>
      </c>
    </row>
    <row r="54" spans="1:8" ht="12" customHeight="1" x14ac:dyDescent="0.25">
      <c r="A54" s="3" t="s">
        <v>218</v>
      </c>
      <c r="B54" s="138">
        <v>3541.8164999999995</v>
      </c>
      <c r="C54" s="138">
        <v>4116.4205999999976</v>
      </c>
      <c r="D54" s="178">
        <f t="shared" si="0"/>
        <v>0.16223429418209512</v>
      </c>
      <c r="E54" s="69">
        <v>25522.513450000002</v>
      </c>
      <c r="F54" s="69">
        <v>17241.10901</v>
      </c>
      <c r="G54" s="172">
        <f t="shared" si="1"/>
        <v>-0.32447448626968989</v>
      </c>
      <c r="H54" s="172">
        <f t="shared" si="2"/>
        <v>1.1484075181144384E-3</v>
      </c>
    </row>
    <row r="55" spans="1:8" ht="12" customHeight="1" x14ac:dyDescent="0.25">
      <c r="A55" s="3" t="s">
        <v>259</v>
      </c>
      <c r="B55" s="138">
        <v>2681.6270800000011</v>
      </c>
      <c r="C55" s="138">
        <v>4178.4802000000009</v>
      </c>
      <c r="D55" s="178">
        <f t="shared" si="0"/>
        <v>0.55818839657600683</v>
      </c>
      <c r="E55" s="69">
        <v>8269.8564000000006</v>
      </c>
      <c r="F55" s="69">
        <v>15210.570830000001</v>
      </c>
      <c r="G55" s="172">
        <f t="shared" si="1"/>
        <v>0.83927871226397599</v>
      </c>
      <c r="H55" s="172">
        <f t="shared" si="2"/>
        <v>1.0131560496399977E-3</v>
      </c>
    </row>
    <row r="56" spans="1:8" ht="12" customHeight="1" x14ac:dyDescent="0.25">
      <c r="A56" s="3" t="s">
        <v>276</v>
      </c>
      <c r="B56" s="138">
        <v>3319.2341669999987</v>
      </c>
      <c r="C56" s="138">
        <v>1929.8519999999999</v>
      </c>
      <c r="D56" s="178">
        <f t="shared" si="0"/>
        <v>-0.41858516064136408</v>
      </c>
      <c r="E56" s="69">
        <v>26113.477129999985</v>
      </c>
      <c r="F56" s="69">
        <v>14723.082360000002</v>
      </c>
      <c r="G56" s="226">
        <f t="shared" si="1"/>
        <v>-0.43618836025916818</v>
      </c>
      <c r="H56" s="172">
        <f t="shared" si="2"/>
        <v>9.8068508599042097E-4</v>
      </c>
    </row>
    <row r="57" spans="1:8" ht="12" customHeight="1" x14ac:dyDescent="0.25">
      <c r="A57" s="117" t="s">
        <v>18</v>
      </c>
      <c r="B57" s="139">
        <v>58155.817993000004</v>
      </c>
      <c r="C57" s="139">
        <v>77535.193899000005</v>
      </c>
      <c r="D57" s="179">
        <f t="shared" si="0"/>
        <v>0.3332319374878816</v>
      </c>
      <c r="E57" s="154">
        <v>128380.68745999999</v>
      </c>
      <c r="F57" s="154">
        <v>171327.92416000008</v>
      </c>
      <c r="G57" s="179">
        <f t="shared" si="1"/>
        <v>0.33453035304380441</v>
      </c>
      <c r="H57" s="179">
        <f t="shared" si="2"/>
        <v>1.1411926927331945E-2</v>
      </c>
    </row>
    <row r="58" spans="1:8" ht="8.1" customHeight="1" x14ac:dyDescent="0.25">
      <c r="A58" s="8" t="s">
        <v>44</v>
      </c>
      <c r="B58" s="32"/>
      <c r="C58" s="9"/>
      <c r="D58" s="35"/>
      <c r="E58" s="9"/>
      <c r="F58" s="9"/>
      <c r="G58" s="35"/>
      <c r="H58" s="10"/>
    </row>
    <row r="59" spans="1:8" ht="8.1" customHeight="1" x14ac:dyDescent="0.25">
      <c r="A59" s="11" t="s">
        <v>20</v>
      </c>
      <c r="B59" s="32"/>
      <c r="C59" s="9"/>
      <c r="D59" s="35"/>
      <c r="E59" s="9"/>
      <c r="F59" s="9"/>
      <c r="G59" s="35"/>
      <c r="H59" s="10"/>
    </row>
    <row r="60" spans="1:8" ht="8.1" customHeight="1" x14ac:dyDescent="0.25">
      <c r="A60" s="223" t="s">
        <v>322</v>
      </c>
      <c r="B60" s="11"/>
      <c r="C60" s="11"/>
      <c r="D60" s="11"/>
      <c r="E60" s="11"/>
      <c r="F60" s="11"/>
      <c r="G60" s="11"/>
      <c r="H60" s="10"/>
    </row>
    <row r="61" spans="1:8" ht="8.1" customHeight="1" x14ac:dyDescent="0.25">
      <c r="A61" s="235" t="s">
        <v>323</v>
      </c>
      <c r="B61" s="28"/>
      <c r="C61" s="28"/>
      <c r="D61" s="36"/>
      <c r="E61" s="28"/>
      <c r="F61" s="28"/>
      <c r="G61" s="36"/>
    </row>
    <row r="62" spans="1:8" x14ac:dyDescent="0.25">
      <c r="B62" s="28"/>
      <c r="C62" s="28"/>
      <c r="D62" s="28"/>
      <c r="E62" s="28"/>
      <c r="F62" s="28"/>
      <c r="G62" s="36"/>
    </row>
    <row r="63" spans="1:8" x14ac:dyDescent="0.25">
      <c r="B63" s="28"/>
      <c r="C63" s="28"/>
      <c r="D63" s="28"/>
      <c r="E63" s="28"/>
      <c r="F63" s="28"/>
      <c r="G63" s="36"/>
    </row>
    <row r="64" spans="1:8" x14ac:dyDescent="0.25">
      <c r="B64" s="28"/>
      <c r="C64" s="28"/>
      <c r="D64" s="36"/>
      <c r="E64" s="28"/>
      <c r="F64" s="28"/>
      <c r="G64" s="36"/>
    </row>
    <row r="65" spans="2:7" x14ac:dyDescent="0.25">
      <c r="B65" s="28"/>
      <c r="C65" s="28"/>
      <c r="D65" s="36"/>
      <c r="E65" s="28"/>
      <c r="F65" s="28"/>
      <c r="G65" s="36"/>
    </row>
    <row r="66" spans="2:7" x14ac:dyDescent="0.25">
      <c r="B66" s="28"/>
      <c r="C66" s="28"/>
      <c r="D66" s="36"/>
      <c r="E66" s="28"/>
      <c r="F66" s="28"/>
      <c r="G66" s="36"/>
    </row>
    <row r="67" spans="2:7" x14ac:dyDescent="0.25">
      <c r="B67" s="28"/>
      <c r="C67" s="28"/>
      <c r="D67" s="36"/>
      <c r="E67" s="28"/>
      <c r="F67" s="28"/>
      <c r="G67" s="36"/>
    </row>
    <row r="68" spans="2:7" x14ac:dyDescent="0.25">
      <c r="B68" s="28"/>
      <c r="C68" s="28"/>
      <c r="D68" s="36"/>
      <c r="E68" s="28"/>
      <c r="F68" s="28"/>
      <c r="G68" s="36"/>
    </row>
    <row r="69" spans="2:7" x14ac:dyDescent="0.25">
      <c r="B69" s="28"/>
      <c r="C69" s="28"/>
      <c r="D69" s="36"/>
      <c r="E69" s="28"/>
      <c r="F69" s="28"/>
      <c r="G69" s="36"/>
    </row>
    <row r="70" spans="2:7" x14ac:dyDescent="0.25">
      <c r="B70" s="28"/>
      <c r="C70" s="28"/>
      <c r="D70" s="36"/>
      <c r="E70" s="28"/>
      <c r="F70" s="28"/>
      <c r="G70" s="36"/>
    </row>
    <row r="71" spans="2:7" x14ac:dyDescent="0.25">
      <c r="B71" s="28"/>
      <c r="C71" s="28"/>
      <c r="D71" s="36"/>
      <c r="E71" s="28"/>
      <c r="F71" s="28"/>
      <c r="G71" s="36"/>
    </row>
    <row r="72" spans="2:7" x14ac:dyDescent="0.25">
      <c r="B72" s="28"/>
      <c r="C72" s="28"/>
      <c r="D72" s="36"/>
      <c r="E72" s="28"/>
      <c r="F72" s="28"/>
      <c r="G72" s="36"/>
    </row>
    <row r="73" spans="2:7" x14ac:dyDescent="0.25">
      <c r="B73" s="28"/>
      <c r="C73" s="28"/>
      <c r="D73" s="36"/>
      <c r="E73" s="28"/>
      <c r="F73" s="28"/>
      <c r="G73" s="36"/>
    </row>
    <row r="74" spans="2:7" x14ac:dyDescent="0.25">
      <c r="B74" s="28"/>
      <c r="C74" s="28"/>
      <c r="D74" s="36"/>
      <c r="E74" s="28"/>
      <c r="F74" s="28"/>
      <c r="G74" s="36"/>
    </row>
    <row r="75" spans="2:7" x14ac:dyDescent="0.25">
      <c r="B75" s="28"/>
      <c r="C75" s="28"/>
      <c r="D75" s="36"/>
      <c r="E75" s="28"/>
      <c r="F75" s="28"/>
      <c r="G75" s="36"/>
    </row>
    <row r="76" spans="2:7" x14ac:dyDescent="0.25">
      <c r="B76" s="28"/>
      <c r="C76" s="28"/>
      <c r="D76" s="36"/>
      <c r="E76" s="28"/>
      <c r="F76" s="28"/>
      <c r="G76" s="36"/>
    </row>
    <row r="77" spans="2:7" x14ac:dyDescent="0.25">
      <c r="B77" s="28"/>
      <c r="C77" s="28"/>
      <c r="D77" s="36"/>
      <c r="E77" s="28"/>
      <c r="F77" s="28"/>
      <c r="G77" s="36"/>
    </row>
    <row r="78" spans="2:7" x14ac:dyDescent="0.25">
      <c r="B78" s="28"/>
      <c r="C78" s="28"/>
      <c r="D78" s="36"/>
      <c r="E78" s="28"/>
      <c r="F78" s="28"/>
      <c r="G78" s="36"/>
    </row>
    <row r="79" spans="2:7" x14ac:dyDescent="0.25">
      <c r="B79" s="28"/>
      <c r="C79" s="28"/>
      <c r="D79" s="36"/>
      <c r="E79" s="28"/>
      <c r="F79" s="28"/>
      <c r="G79" s="36"/>
    </row>
    <row r="80" spans="2:7" x14ac:dyDescent="0.25">
      <c r="B80" s="28"/>
      <c r="C80" s="28"/>
      <c r="D80" s="36"/>
      <c r="E80" s="28"/>
      <c r="F80" s="28"/>
      <c r="G80" s="36"/>
    </row>
    <row r="81" spans="2:7" x14ac:dyDescent="0.25">
      <c r="B81" s="28"/>
      <c r="C81" s="28"/>
      <c r="D81" s="36"/>
      <c r="E81" s="28"/>
      <c r="F81" s="28"/>
      <c r="G81" s="36"/>
    </row>
    <row r="82" spans="2:7" x14ac:dyDescent="0.25">
      <c r="B82" s="28"/>
      <c r="C82" s="28"/>
      <c r="D82" s="36"/>
      <c r="E82" s="28"/>
      <c r="F82" s="28"/>
      <c r="G82" s="36"/>
    </row>
    <row r="83" spans="2:7" x14ac:dyDescent="0.25">
      <c r="B83" s="28"/>
      <c r="C83" s="28"/>
      <c r="D83" s="36"/>
      <c r="E83" s="28"/>
      <c r="F83" s="28"/>
      <c r="G83" s="36"/>
    </row>
    <row r="84" spans="2:7" x14ac:dyDescent="0.25">
      <c r="B84" s="28"/>
      <c r="C84" s="28"/>
      <c r="D84" s="36"/>
      <c r="E84" s="28"/>
      <c r="F84" s="28"/>
      <c r="G84" s="36"/>
    </row>
    <row r="85" spans="2:7" x14ac:dyDescent="0.25">
      <c r="B85" s="28"/>
      <c r="C85" s="28"/>
      <c r="D85" s="36"/>
      <c r="E85" s="28"/>
      <c r="F85" s="28"/>
      <c r="G85" s="36"/>
    </row>
    <row r="86" spans="2:7" x14ac:dyDescent="0.25">
      <c r="B86" s="28"/>
      <c r="C86" s="28"/>
      <c r="D86" s="36"/>
      <c r="E86" s="28"/>
      <c r="F86" s="28"/>
      <c r="G86" s="36"/>
    </row>
    <row r="87" spans="2:7" x14ac:dyDescent="0.25">
      <c r="B87" s="28"/>
      <c r="C87" s="28"/>
      <c r="D87" s="36"/>
      <c r="E87" s="28"/>
      <c r="F87" s="28"/>
      <c r="G87" s="36"/>
    </row>
    <row r="88" spans="2:7" x14ac:dyDescent="0.25">
      <c r="B88" s="28"/>
      <c r="C88" s="28"/>
      <c r="D88" s="36"/>
      <c r="E88" s="28"/>
      <c r="F88" s="28"/>
      <c r="G88" s="36"/>
    </row>
    <row r="89" spans="2:7" x14ac:dyDescent="0.25">
      <c r="B89" s="28"/>
      <c r="C89" s="28"/>
      <c r="D89" s="36"/>
      <c r="E89" s="28"/>
      <c r="F89" s="28"/>
      <c r="G89" s="36"/>
    </row>
    <row r="90" spans="2:7" x14ac:dyDescent="0.25">
      <c r="B90" s="28"/>
      <c r="C90" s="28"/>
      <c r="D90" s="36"/>
      <c r="E90" s="28"/>
      <c r="F90" s="28"/>
      <c r="G90" s="36"/>
    </row>
    <row r="91" spans="2:7" x14ac:dyDescent="0.25">
      <c r="B91" s="28"/>
      <c r="C91" s="28"/>
      <c r="D91" s="36"/>
      <c r="E91" s="28"/>
      <c r="F91" s="28"/>
      <c r="G91" s="36"/>
    </row>
    <row r="92" spans="2:7" x14ac:dyDescent="0.25">
      <c r="B92" s="28"/>
      <c r="C92" s="28"/>
      <c r="D92" s="36"/>
      <c r="E92" s="28"/>
      <c r="F92" s="28"/>
      <c r="G92" s="36"/>
    </row>
    <row r="93" spans="2:7" x14ac:dyDescent="0.25">
      <c r="B93" s="28"/>
      <c r="C93" s="28"/>
      <c r="D93" s="36"/>
      <c r="E93" s="28"/>
      <c r="F93" s="28"/>
      <c r="G93" s="36"/>
    </row>
    <row r="94" spans="2:7" x14ac:dyDescent="0.25">
      <c r="B94" s="28"/>
      <c r="C94" s="28"/>
      <c r="D94" s="36"/>
      <c r="E94" s="28"/>
      <c r="F94" s="28"/>
      <c r="G94" s="36"/>
    </row>
    <row r="95" spans="2:7" x14ac:dyDescent="0.25">
      <c r="B95" s="28"/>
      <c r="C95" s="28"/>
      <c r="D95" s="36"/>
      <c r="E95" s="28"/>
      <c r="F95" s="28"/>
      <c r="G95" s="36"/>
    </row>
    <row r="96" spans="2:7" x14ac:dyDescent="0.25">
      <c r="B96" s="28"/>
      <c r="C96" s="28"/>
      <c r="D96" s="36"/>
      <c r="E96" s="28"/>
      <c r="F96" s="28"/>
      <c r="G96" s="36"/>
    </row>
    <row r="97" spans="2:7" x14ac:dyDescent="0.25">
      <c r="B97" s="28"/>
      <c r="C97" s="28"/>
      <c r="D97" s="36"/>
      <c r="E97" s="28"/>
      <c r="F97" s="28"/>
      <c r="G97" s="36"/>
    </row>
    <row r="98" spans="2:7" x14ac:dyDescent="0.25">
      <c r="B98" s="28"/>
      <c r="C98" s="28"/>
      <c r="D98" s="36"/>
      <c r="E98" s="28"/>
      <c r="F98" s="28"/>
      <c r="G98" s="36"/>
    </row>
    <row r="99" spans="2:7" x14ac:dyDescent="0.25">
      <c r="B99" s="28"/>
      <c r="C99" s="28"/>
      <c r="D99" s="36"/>
      <c r="E99" s="28"/>
      <c r="F99" s="28"/>
      <c r="G99" s="36"/>
    </row>
    <row r="100" spans="2:7" x14ac:dyDescent="0.25">
      <c r="B100" s="28"/>
      <c r="C100" s="28"/>
      <c r="D100" s="36"/>
      <c r="E100" s="28"/>
      <c r="F100" s="28"/>
      <c r="G100" s="36"/>
    </row>
    <row r="101" spans="2:7" x14ac:dyDescent="0.25">
      <c r="B101" s="28"/>
      <c r="C101" s="28"/>
      <c r="D101" s="36"/>
      <c r="E101" s="28"/>
      <c r="F101" s="28"/>
      <c r="G101" s="36"/>
    </row>
    <row r="102" spans="2:7" x14ac:dyDescent="0.25">
      <c r="B102" s="28"/>
      <c r="C102" s="28"/>
      <c r="D102" s="36"/>
      <c r="E102" s="28"/>
      <c r="F102" s="28"/>
      <c r="G102" s="36"/>
    </row>
    <row r="103" spans="2:7" x14ac:dyDescent="0.25">
      <c r="B103" s="28"/>
      <c r="C103" s="28"/>
      <c r="D103" s="36"/>
      <c r="E103" s="28"/>
      <c r="F103" s="28"/>
      <c r="G103" s="36"/>
    </row>
    <row r="104" spans="2:7" x14ac:dyDescent="0.25">
      <c r="B104" s="28"/>
      <c r="C104" s="28"/>
      <c r="D104" s="36"/>
      <c r="E104" s="28"/>
      <c r="F104" s="28"/>
      <c r="G104" s="36"/>
    </row>
    <row r="105" spans="2:7" x14ac:dyDescent="0.25">
      <c r="B105" s="28"/>
      <c r="C105" s="28"/>
      <c r="D105" s="36"/>
      <c r="E105" s="28"/>
      <c r="F105" s="28"/>
      <c r="G105" s="36"/>
    </row>
    <row r="106" spans="2:7" x14ac:dyDescent="0.25">
      <c r="B106" s="28"/>
      <c r="C106" s="28"/>
      <c r="D106" s="36"/>
      <c r="E106" s="28"/>
      <c r="F106" s="28"/>
      <c r="G106" s="36"/>
    </row>
    <row r="107" spans="2:7" x14ac:dyDescent="0.25">
      <c r="B107" s="28"/>
      <c r="C107" s="28"/>
      <c r="D107" s="36"/>
      <c r="E107" s="28"/>
      <c r="F107" s="28"/>
      <c r="G107" s="36"/>
    </row>
    <row r="108" spans="2:7" x14ac:dyDescent="0.25">
      <c r="B108" s="28"/>
      <c r="C108" s="28"/>
      <c r="D108" s="36"/>
      <c r="E108" s="28"/>
      <c r="F108" s="28"/>
      <c r="G108" s="36"/>
    </row>
    <row r="109" spans="2:7" x14ac:dyDescent="0.25">
      <c r="B109" s="28"/>
      <c r="C109" s="28"/>
      <c r="D109" s="36"/>
      <c r="E109" s="28"/>
      <c r="F109" s="28"/>
      <c r="G109" s="36"/>
    </row>
    <row r="110" spans="2:7" x14ac:dyDescent="0.25">
      <c r="B110" s="28"/>
      <c r="C110" s="28"/>
      <c r="D110" s="36"/>
      <c r="E110" s="28"/>
      <c r="F110" s="28"/>
      <c r="G110" s="36"/>
    </row>
    <row r="111" spans="2:7" x14ac:dyDescent="0.25">
      <c r="B111" s="28"/>
      <c r="C111" s="28"/>
      <c r="D111" s="36"/>
      <c r="E111" s="28"/>
      <c r="F111" s="28"/>
      <c r="G111" s="36"/>
    </row>
    <row r="112" spans="2:7" x14ac:dyDescent="0.25">
      <c r="B112" s="28"/>
      <c r="C112" s="28"/>
      <c r="D112" s="36"/>
      <c r="E112" s="28"/>
      <c r="F112" s="28"/>
      <c r="G112" s="36"/>
    </row>
    <row r="113" spans="2:7" x14ac:dyDescent="0.25">
      <c r="B113" s="28"/>
      <c r="C113" s="28"/>
      <c r="D113" s="36"/>
      <c r="E113" s="28"/>
      <c r="F113" s="28"/>
      <c r="G113" s="36"/>
    </row>
    <row r="114" spans="2:7" x14ac:dyDescent="0.25">
      <c r="B114" s="28"/>
      <c r="C114" s="28"/>
      <c r="D114" s="36"/>
      <c r="E114" s="28"/>
      <c r="F114" s="28"/>
      <c r="G114" s="36"/>
    </row>
    <row r="115" spans="2:7" x14ac:dyDescent="0.25">
      <c r="B115" s="28"/>
      <c r="C115" s="28"/>
      <c r="D115" s="36"/>
      <c r="E115" s="28"/>
      <c r="F115" s="28"/>
      <c r="G115" s="36"/>
    </row>
    <row r="116" spans="2:7" x14ac:dyDescent="0.25">
      <c r="B116" s="28"/>
      <c r="C116" s="28"/>
      <c r="D116" s="36"/>
      <c r="E116" s="28"/>
      <c r="F116" s="28"/>
      <c r="G116" s="36"/>
    </row>
    <row r="117" spans="2:7" x14ac:dyDescent="0.25">
      <c r="B117" s="28"/>
      <c r="C117" s="28"/>
      <c r="D117" s="36"/>
      <c r="E117" s="28"/>
      <c r="F117" s="28"/>
      <c r="G117" s="36"/>
    </row>
    <row r="118" spans="2:7" x14ac:dyDescent="0.25">
      <c r="B118" s="28"/>
      <c r="C118" s="28"/>
      <c r="D118" s="36"/>
      <c r="E118" s="28"/>
      <c r="F118" s="28"/>
      <c r="G118" s="36"/>
    </row>
    <row r="119" spans="2:7" x14ac:dyDescent="0.25">
      <c r="B119" s="28"/>
      <c r="C119" s="28"/>
      <c r="D119" s="36"/>
      <c r="E119" s="28"/>
      <c r="F119" s="28"/>
      <c r="G119" s="36"/>
    </row>
    <row r="120" spans="2:7" x14ac:dyDescent="0.25">
      <c r="B120" s="28"/>
      <c r="C120" s="28"/>
      <c r="D120" s="36"/>
      <c r="E120" s="28"/>
      <c r="F120" s="28"/>
      <c r="G120" s="36"/>
    </row>
    <row r="121" spans="2:7" x14ac:dyDescent="0.25">
      <c r="B121" s="28"/>
      <c r="C121" s="28"/>
      <c r="D121" s="36"/>
      <c r="E121" s="28"/>
      <c r="F121" s="28"/>
      <c r="G121" s="36"/>
    </row>
    <row r="122" spans="2:7" x14ac:dyDescent="0.25">
      <c r="B122" s="28"/>
      <c r="C122" s="28"/>
      <c r="D122" s="36"/>
      <c r="E122" s="28"/>
      <c r="F122" s="28"/>
      <c r="G122" s="36"/>
    </row>
    <row r="123" spans="2:7" x14ac:dyDescent="0.25">
      <c r="B123" s="28"/>
      <c r="C123" s="28"/>
      <c r="D123" s="36"/>
      <c r="E123" s="28"/>
      <c r="F123" s="28"/>
      <c r="G123" s="36"/>
    </row>
    <row r="124" spans="2:7" x14ac:dyDescent="0.25">
      <c r="B124" s="28"/>
      <c r="C124" s="28"/>
      <c r="D124" s="36"/>
      <c r="E124" s="28"/>
      <c r="F124" s="28"/>
      <c r="G124" s="36"/>
    </row>
    <row r="125" spans="2:7" x14ac:dyDescent="0.25">
      <c r="B125" s="28"/>
      <c r="C125" s="28"/>
      <c r="D125" s="36"/>
      <c r="E125" s="28"/>
      <c r="F125" s="28"/>
      <c r="G125" s="36"/>
    </row>
    <row r="126" spans="2:7" x14ac:dyDescent="0.25">
      <c r="B126" s="28"/>
      <c r="C126" s="28"/>
      <c r="D126" s="36"/>
      <c r="E126" s="28"/>
      <c r="F126" s="28"/>
      <c r="G126" s="36"/>
    </row>
    <row r="127" spans="2:7" x14ac:dyDescent="0.25">
      <c r="B127" s="28"/>
      <c r="C127" s="28"/>
      <c r="D127" s="36"/>
      <c r="E127" s="28"/>
      <c r="F127" s="28"/>
      <c r="G127" s="36"/>
    </row>
    <row r="128" spans="2:7" x14ac:dyDescent="0.25">
      <c r="B128" s="28"/>
      <c r="C128" s="28"/>
      <c r="D128" s="36"/>
      <c r="E128" s="28"/>
      <c r="F128" s="28"/>
      <c r="G128" s="36"/>
    </row>
    <row r="129" spans="2:7" x14ac:dyDescent="0.25">
      <c r="B129" s="28"/>
      <c r="C129" s="28"/>
      <c r="D129" s="36"/>
      <c r="E129" s="28"/>
      <c r="F129" s="28"/>
      <c r="G129" s="36"/>
    </row>
    <row r="130" spans="2:7" x14ac:dyDescent="0.25">
      <c r="B130" s="28"/>
      <c r="C130" s="28"/>
      <c r="D130" s="36"/>
      <c r="E130" s="28"/>
      <c r="F130" s="28"/>
      <c r="G130" s="36"/>
    </row>
    <row r="131" spans="2:7" x14ac:dyDescent="0.25">
      <c r="B131" s="28"/>
      <c r="C131" s="28"/>
      <c r="D131" s="36"/>
      <c r="E131" s="28"/>
      <c r="F131" s="28"/>
      <c r="G131" s="36"/>
    </row>
    <row r="132" spans="2:7" x14ac:dyDescent="0.25">
      <c r="B132" s="28"/>
      <c r="C132" s="28"/>
      <c r="D132" s="36"/>
      <c r="E132" s="28"/>
      <c r="F132" s="28"/>
      <c r="G132" s="36"/>
    </row>
    <row r="133" spans="2:7" x14ac:dyDescent="0.25">
      <c r="B133" s="28"/>
      <c r="C133" s="28"/>
      <c r="D133" s="36"/>
      <c r="E133" s="28"/>
      <c r="F133" s="28"/>
      <c r="G133" s="36"/>
    </row>
    <row r="134" spans="2:7" x14ac:dyDescent="0.25">
      <c r="B134" s="28"/>
      <c r="C134" s="28"/>
      <c r="D134" s="36"/>
      <c r="E134" s="28"/>
      <c r="F134" s="28"/>
      <c r="G134" s="36"/>
    </row>
    <row r="135" spans="2:7" x14ac:dyDescent="0.25">
      <c r="B135" s="28"/>
      <c r="C135" s="28"/>
      <c r="D135" s="36"/>
      <c r="E135" s="28"/>
      <c r="F135" s="28"/>
      <c r="G135" s="36"/>
    </row>
    <row r="136" spans="2:7" x14ac:dyDescent="0.25">
      <c r="B136" s="28"/>
      <c r="C136" s="28"/>
      <c r="D136" s="36"/>
      <c r="E136" s="28"/>
      <c r="F136" s="28"/>
      <c r="G136" s="36"/>
    </row>
    <row r="137" spans="2:7" x14ac:dyDescent="0.25">
      <c r="B137" s="28"/>
      <c r="C137" s="28"/>
      <c r="D137" s="36"/>
      <c r="E137" s="28"/>
      <c r="F137" s="28"/>
      <c r="G137" s="36"/>
    </row>
    <row r="138" spans="2:7" x14ac:dyDescent="0.25">
      <c r="B138" s="28"/>
      <c r="C138" s="28"/>
      <c r="D138" s="36"/>
      <c r="E138" s="28"/>
      <c r="F138" s="28"/>
      <c r="G138" s="36"/>
    </row>
    <row r="139" spans="2:7" x14ac:dyDescent="0.25">
      <c r="B139" s="28"/>
      <c r="C139" s="28"/>
      <c r="D139" s="36"/>
      <c r="E139" s="28"/>
      <c r="F139" s="28"/>
      <c r="G139" s="36"/>
    </row>
    <row r="140" spans="2:7" x14ac:dyDescent="0.25">
      <c r="B140" s="28"/>
      <c r="C140" s="28"/>
      <c r="D140" s="36"/>
      <c r="E140" s="28"/>
      <c r="F140" s="28"/>
      <c r="G140" s="36"/>
    </row>
    <row r="141" spans="2:7" x14ac:dyDescent="0.25">
      <c r="B141" s="28"/>
      <c r="C141" s="28"/>
      <c r="D141" s="36"/>
      <c r="E141" s="28"/>
      <c r="F141" s="28"/>
      <c r="G141" s="36"/>
    </row>
    <row r="142" spans="2:7" x14ac:dyDescent="0.25">
      <c r="B142" s="28"/>
      <c r="C142" s="28"/>
      <c r="D142" s="36"/>
      <c r="E142" s="28"/>
      <c r="F142" s="28"/>
      <c r="G142" s="36"/>
    </row>
    <row r="143" spans="2:7" x14ac:dyDescent="0.25">
      <c r="B143" s="28"/>
      <c r="C143" s="28"/>
      <c r="D143" s="36"/>
      <c r="E143" s="28"/>
      <c r="F143" s="28"/>
      <c r="G143" s="36"/>
    </row>
    <row r="144" spans="2:7" x14ac:dyDescent="0.25">
      <c r="B144" s="28"/>
      <c r="C144" s="28"/>
      <c r="D144" s="36"/>
      <c r="E144" s="28"/>
      <c r="F144" s="28"/>
      <c r="G144" s="36"/>
    </row>
    <row r="145" spans="2:7" x14ac:dyDescent="0.25">
      <c r="B145" s="28"/>
      <c r="C145" s="28"/>
      <c r="D145" s="36"/>
      <c r="E145" s="28"/>
      <c r="F145" s="28"/>
      <c r="G145" s="36"/>
    </row>
    <row r="146" spans="2:7" x14ac:dyDescent="0.25">
      <c r="B146" s="28"/>
      <c r="C146" s="28"/>
      <c r="D146" s="36"/>
      <c r="E146" s="28"/>
      <c r="F146" s="28"/>
      <c r="G146" s="36"/>
    </row>
    <row r="147" spans="2:7" x14ac:dyDescent="0.25">
      <c r="B147" s="28"/>
      <c r="C147" s="28"/>
      <c r="D147" s="36"/>
      <c r="E147" s="28"/>
      <c r="F147" s="28"/>
      <c r="G147" s="36"/>
    </row>
    <row r="148" spans="2:7" x14ac:dyDescent="0.25">
      <c r="B148" s="28"/>
      <c r="C148" s="28"/>
      <c r="D148" s="36"/>
      <c r="E148" s="28"/>
      <c r="F148" s="28"/>
      <c r="G148" s="36"/>
    </row>
    <row r="149" spans="2:7" x14ac:dyDescent="0.25">
      <c r="B149" s="28"/>
      <c r="C149" s="28"/>
      <c r="D149" s="36"/>
      <c r="E149" s="28"/>
      <c r="F149" s="28"/>
      <c r="G149" s="36"/>
    </row>
    <row r="150" spans="2:7" x14ac:dyDescent="0.25">
      <c r="B150" s="28"/>
      <c r="C150" s="28"/>
      <c r="D150" s="36"/>
      <c r="E150" s="28"/>
      <c r="F150" s="28"/>
      <c r="G150" s="36"/>
    </row>
    <row r="151" spans="2:7" x14ac:dyDescent="0.25">
      <c r="B151" s="28"/>
      <c r="C151" s="28"/>
      <c r="D151" s="36"/>
      <c r="E151" s="28"/>
      <c r="F151" s="28"/>
      <c r="G151" s="36"/>
    </row>
    <row r="152" spans="2:7" x14ac:dyDescent="0.25">
      <c r="B152" s="28"/>
      <c r="C152" s="28"/>
      <c r="D152" s="36"/>
      <c r="E152" s="28"/>
      <c r="F152" s="28"/>
      <c r="G152" s="36"/>
    </row>
    <row r="153" spans="2:7" x14ac:dyDescent="0.25">
      <c r="B153" s="28"/>
      <c r="C153" s="28"/>
      <c r="D153" s="36"/>
      <c r="E153" s="28"/>
      <c r="F153" s="28"/>
      <c r="G153" s="36"/>
    </row>
    <row r="154" spans="2:7" x14ac:dyDescent="0.25">
      <c r="B154" s="28"/>
      <c r="C154" s="28"/>
      <c r="D154" s="36"/>
      <c r="E154" s="28"/>
      <c r="F154" s="28"/>
      <c r="G154" s="36"/>
    </row>
    <row r="155" spans="2:7" x14ac:dyDescent="0.25">
      <c r="B155" s="28"/>
      <c r="C155" s="28"/>
      <c r="D155" s="36"/>
      <c r="E155" s="28"/>
      <c r="F155" s="28"/>
      <c r="G155" s="36"/>
    </row>
    <row r="156" spans="2:7" x14ac:dyDescent="0.25">
      <c r="B156" s="28"/>
      <c r="C156" s="28"/>
      <c r="D156" s="36"/>
      <c r="E156" s="28"/>
      <c r="F156" s="28"/>
      <c r="G156" s="36"/>
    </row>
    <row r="157" spans="2:7" x14ac:dyDescent="0.25">
      <c r="B157" s="28"/>
      <c r="C157" s="28"/>
      <c r="D157" s="36"/>
      <c r="E157" s="28"/>
      <c r="F157" s="28"/>
      <c r="G157" s="36"/>
    </row>
    <row r="158" spans="2:7" x14ac:dyDescent="0.25">
      <c r="B158" s="28"/>
      <c r="C158" s="28"/>
      <c r="D158" s="36"/>
      <c r="E158" s="28"/>
      <c r="F158" s="28"/>
      <c r="G158" s="36"/>
    </row>
    <row r="159" spans="2:7" x14ac:dyDescent="0.25">
      <c r="B159" s="28"/>
      <c r="C159" s="28"/>
      <c r="D159" s="36"/>
      <c r="E159" s="28"/>
      <c r="F159" s="28"/>
      <c r="G159" s="36"/>
    </row>
    <row r="160" spans="2:7" x14ac:dyDescent="0.25">
      <c r="B160" s="28"/>
      <c r="C160" s="28"/>
      <c r="D160" s="36"/>
      <c r="E160" s="28"/>
      <c r="F160" s="28"/>
      <c r="G160" s="36"/>
    </row>
    <row r="161" spans="2:7" x14ac:dyDescent="0.25">
      <c r="B161" s="28"/>
      <c r="C161" s="28"/>
      <c r="D161" s="36"/>
      <c r="E161" s="28"/>
      <c r="F161" s="28"/>
      <c r="G161" s="36"/>
    </row>
    <row r="162" spans="2:7" x14ac:dyDescent="0.25">
      <c r="B162" s="28"/>
      <c r="C162" s="28"/>
      <c r="D162" s="36"/>
      <c r="E162" s="28"/>
      <c r="F162" s="28"/>
      <c r="G162" s="36"/>
    </row>
    <row r="163" spans="2:7" x14ac:dyDescent="0.25">
      <c r="B163" s="28"/>
      <c r="C163" s="28"/>
      <c r="D163" s="36"/>
      <c r="E163" s="28"/>
      <c r="F163" s="28"/>
      <c r="G163" s="36"/>
    </row>
    <row r="164" spans="2:7" x14ac:dyDescent="0.25">
      <c r="B164" s="28"/>
      <c r="C164" s="28"/>
      <c r="D164" s="36"/>
      <c r="E164" s="28"/>
      <c r="F164" s="28"/>
      <c r="G164" s="36"/>
    </row>
    <row r="165" spans="2:7" x14ac:dyDescent="0.25">
      <c r="B165" s="28"/>
      <c r="C165" s="28"/>
      <c r="D165" s="36"/>
      <c r="E165" s="28"/>
      <c r="F165" s="28"/>
      <c r="G165" s="36"/>
    </row>
    <row r="166" spans="2:7" x14ac:dyDescent="0.25">
      <c r="B166" s="28"/>
      <c r="C166" s="28"/>
      <c r="D166" s="36"/>
      <c r="E166" s="28"/>
      <c r="F166" s="28"/>
      <c r="G166" s="36"/>
    </row>
    <row r="167" spans="2:7" x14ac:dyDescent="0.25">
      <c r="B167" s="28"/>
      <c r="C167" s="28"/>
      <c r="D167" s="36"/>
      <c r="E167" s="28"/>
      <c r="F167" s="28"/>
      <c r="G167" s="36"/>
    </row>
    <row r="168" spans="2:7" x14ac:dyDescent="0.25">
      <c r="B168" s="28"/>
      <c r="C168" s="28"/>
      <c r="D168" s="36"/>
      <c r="E168" s="28"/>
      <c r="F168" s="28"/>
      <c r="G168" s="36"/>
    </row>
    <row r="169" spans="2:7" x14ac:dyDescent="0.25">
      <c r="B169" s="28"/>
      <c r="C169" s="28"/>
      <c r="D169" s="36"/>
      <c r="E169" s="28"/>
      <c r="F169" s="28"/>
      <c r="G169" s="36"/>
    </row>
    <row r="170" spans="2:7" x14ac:dyDescent="0.25">
      <c r="B170" s="28"/>
      <c r="C170" s="28"/>
      <c r="D170" s="36"/>
      <c r="E170" s="28"/>
      <c r="F170" s="28"/>
      <c r="G170" s="36"/>
    </row>
    <row r="171" spans="2:7" x14ac:dyDescent="0.25">
      <c r="B171" s="28"/>
      <c r="C171" s="28"/>
      <c r="D171" s="36"/>
      <c r="E171" s="28"/>
      <c r="F171" s="28"/>
      <c r="G171" s="36"/>
    </row>
    <row r="172" spans="2:7" x14ac:dyDescent="0.25">
      <c r="B172" s="28"/>
      <c r="C172" s="28"/>
      <c r="D172" s="36"/>
      <c r="E172" s="28"/>
      <c r="F172" s="28"/>
      <c r="G172" s="36"/>
    </row>
    <row r="173" spans="2:7" x14ac:dyDescent="0.25">
      <c r="B173" s="28"/>
      <c r="C173" s="28"/>
      <c r="D173" s="36"/>
      <c r="E173" s="28"/>
      <c r="F173" s="28"/>
      <c r="G173" s="36"/>
    </row>
    <row r="174" spans="2:7" x14ac:dyDescent="0.25">
      <c r="B174" s="28"/>
      <c r="C174" s="28"/>
      <c r="D174" s="36"/>
      <c r="E174" s="28"/>
      <c r="F174" s="28"/>
      <c r="G174" s="36"/>
    </row>
    <row r="175" spans="2:7" x14ac:dyDescent="0.25">
      <c r="B175" s="28"/>
      <c r="C175" s="28"/>
      <c r="D175" s="36"/>
      <c r="E175" s="28"/>
      <c r="F175" s="28"/>
      <c r="G175" s="36"/>
    </row>
    <row r="176" spans="2:7" x14ac:dyDescent="0.25">
      <c r="B176" s="28"/>
      <c r="C176" s="28"/>
      <c r="D176" s="36"/>
      <c r="E176" s="28"/>
      <c r="F176" s="28"/>
      <c r="G176" s="36"/>
    </row>
    <row r="177" spans="2:7" x14ac:dyDescent="0.25">
      <c r="B177" s="28"/>
      <c r="C177" s="28"/>
      <c r="D177" s="36"/>
      <c r="E177" s="28"/>
      <c r="F177" s="28"/>
      <c r="G177" s="36"/>
    </row>
    <row r="178" spans="2:7" x14ac:dyDescent="0.25">
      <c r="B178" s="28"/>
      <c r="C178" s="28"/>
      <c r="D178" s="36"/>
      <c r="E178" s="28"/>
      <c r="F178" s="28"/>
      <c r="G178" s="36"/>
    </row>
    <row r="179" spans="2:7" x14ac:dyDescent="0.25">
      <c r="B179" s="28"/>
      <c r="C179" s="28"/>
      <c r="D179" s="36"/>
      <c r="E179" s="28"/>
      <c r="F179" s="28"/>
      <c r="G179" s="36"/>
    </row>
    <row r="180" spans="2:7" x14ac:dyDescent="0.25">
      <c r="B180" s="28"/>
      <c r="C180" s="28"/>
      <c r="D180" s="36"/>
      <c r="E180" s="28"/>
      <c r="F180" s="28"/>
      <c r="G180" s="36"/>
    </row>
    <row r="181" spans="2:7" x14ac:dyDescent="0.25">
      <c r="B181" s="28"/>
      <c r="C181" s="28"/>
      <c r="D181" s="36"/>
      <c r="E181" s="28"/>
      <c r="F181" s="28"/>
      <c r="G181" s="36"/>
    </row>
    <row r="182" spans="2:7" x14ac:dyDescent="0.25">
      <c r="B182" s="28"/>
      <c r="C182" s="28"/>
      <c r="D182" s="36"/>
      <c r="E182" s="28"/>
      <c r="F182" s="28"/>
      <c r="G182" s="36"/>
    </row>
    <row r="183" spans="2:7" x14ac:dyDescent="0.25">
      <c r="B183" s="28"/>
      <c r="C183" s="28"/>
      <c r="D183" s="36"/>
      <c r="E183" s="28"/>
      <c r="F183" s="28"/>
      <c r="G183" s="36"/>
    </row>
    <row r="184" spans="2:7" x14ac:dyDescent="0.25">
      <c r="B184" s="28"/>
      <c r="C184" s="28"/>
      <c r="D184" s="36"/>
      <c r="E184" s="28"/>
      <c r="F184" s="28"/>
      <c r="G184" s="36"/>
    </row>
    <row r="185" spans="2:7" x14ac:dyDescent="0.25">
      <c r="B185" s="28"/>
      <c r="C185" s="28"/>
      <c r="D185" s="36"/>
      <c r="E185" s="28"/>
      <c r="F185" s="28"/>
      <c r="G185" s="36"/>
    </row>
    <row r="186" spans="2:7" x14ac:dyDescent="0.25">
      <c r="B186" s="28"/>
      <c r="C186" s="28"/>
      <c r="D186" s="36"/>
      <c r="E186" s="28"/>
      <c r="F186" s="28"/>
      <c r="G186" s="36"/>
    </row>
    <row r="187" spans="2:7" x14ac:dyDescent="0.25">
      <c r="B187" s="28"/>
      <c r="C187" s="28"/>
      <c r="D187" s="36"/>
      <c r="E187" s="28"/>
      <c r="F187" s="28"/>
      <c r="G187" s="36"/>
    </row>
    <row r="188" spans="2:7" x14ac:dyDescent="0.25">
      <c r="B188" s="28"/>
      <c r="C188" s="28"/>
      <c r="D188" s="36"/>
      <c r="E188" s="28"/>
      <c r="F188" s="28"/>
      <c r="G188" s="36"/>
    </row>
    <row r="189" spans="2:7" x14ac:dyDescent="0.25">
      <c r="B189" s="28"/>
      <c r="C189" s="28"/>
      <c r="D189" s="36"/>
      <c r="E189" s="28"/>
      <c r="F189" s="28"/>
      <c r="G189" s="36"/>
    </row>
    <row r="190" spans="2:7" x14ac:dyDescent="0.25">
      <c r="B190" s="28"/>
      <c r="C190" s="28"/>
      <c r="D190" s="36"/>
      <c r="E190" s="28"/>
      <c r="F190" s="28"/>
      <c r="G190" s="36"/>
    </row>
    <row r="191" spans="2:7" x14ac:dyDescent="0.25">
      <c r="B191" s="28"/>
      <c r="C191" s="28"/>
      <c r="D191" s="36"/>
      <c r="E191" s="28"/>
      <c r="F191" s="28"/>
      <c r="G191" s="36"/>
    </row>
    <row r="192" spans="2:7" x14ac:dyDescent="0.25">
      <c r="B192" s="28"/>
      <c r="C192" s="28"/>
      <c r="D192" s="36"/>
      <c r="E192" s="28"/>
      <c r="F192" s="28"/>
      <c r="G192" s="36"/>
    </row>
    <row r="193" spans="2:7" x14ac:dyDescent="0.25">
      <c r="B193" s="28"/>
      <c r="C193" s="28"/>
      <c r="D193" s="36"/>
      <c r="E193" s="28"/>
      <c r="F193" s="28"/>
      <c r="G193" s="36"/>
    </row>
    <row r="194" spans="2:7" x14ac:dyDescent="0.25">
      <c r="B194" s="28"/>
      <c r="C194" s="28"/>
      <c r="D194" s="36"/>
      <c r="E194" s="28"/>
      <c r="F194" s="28"/>
      <c r="G194" s="36"/>
    </row>
    <row r="195" spans="2:7" x14ac:dyDescent="0.25">
      <c r="B195" s="28"/>
      <c r="C195" s="28"/>
      <c r="D195" s="36"/>
      <c r="E195" s="28"/>
      <c r="F195" s="28"/>
      <c r="G195" s="36"/>
    </row>
    <row r="196" spans="2:7" x14ac:dyDescent="0.25">
      <c r="B196" s="28"/>
      <c r="C196" s="28"/>
      <c r="D196" s="36"/>
      <c r="E196" s="28"/>
      <c r="F196" s="28"/>
      <c r="G196" s="36"/>
    </row>
    <row r="197" spans="2:7" x14ac:dyDescent="0.25">
      <c r="B197" s="28"/>
      <c r="C197" s="28"/>
      <c r="D197" s="36"/>
      <c r="E197" s="28"/>
      <c r="F197" s="28"/>
      <c r="G197" s="36"/>
    </row>
    <row r="198" spans="2:7" x14ac:dyDescent="0.25">
      <c r="B198" s="28"/>
      <c r="C198" s="28"/>
      <c r="D198" s="36"/>
      <c r="E198" s="28"/>
      <c r="F198" s="28"/>
      <c r="G198" s="36"/>
    </row>
    <row r="199" spans="2:7" x14ac:dyDescent="0.25">
      <c r="B199" s="28"/>
      <c r="C199" s="28"/>
      <c r="D199" s="36"/>
      <c r="E199" s="28"/>
      <c r="F199" s="28"/>
      <c r="G199" s="36"/>
    </row>
    <row r="200" spans="2:7" x14ac:dyDescent="0.25">
      <c r="B200" s="28"/>
      <c r="C200" s="28"/>
      <c r="D200" s="36"/>
      <c r="E200" s="28"/>
      <c r="F200" s="28"/>
      <c r="G200" s="36"/>
    </row>
    <row r="201" spans="2:7" x14ac:dyDescent="0.25">
      <c r="B201" s="28"/>
      <c r="C201" s="28"/>
      <c r="D201" s="36"/>
      <c r="E201" s="28"/>
      <c r="F201" s="28"/>
      <c r="G201" s="36"/>
    </row>
    <row r="202" spans="2:7" x14ac:dyDescent="0.25">
      <c r="B202" s="28"/>
      <c r="C202" s="28"/>
      <c r="D202" s="36"/>
      <c r="E202" s="28"/>
      <c r="F202" s="28"/>
      <c r="G202" s="36"/>
    </row>
    <row r="203" spans="2:7" x14ac:dyDescent="0.25">
      <c r="B203" s="28"/>
      <c r="C203" s="28"/>
      <c r="D203" s="36"/>
      <c r="E203" s="28"/>
      <c r="F203" s="28"/>
      <c r="G203" s="36"/>
    </row>
    <row r="204" spans="2:7" x14ac:dyDescent="0.25">
      <c r="B204" s="28"/>
      <c r="C204" s="28"/>
      <c r="D204" s="36"/>
      <c r="E204" s="28"/>
      <c r="F204" s="28"/>
      <c r="G204" s="36"/>
    </row>
    <row r="205" spans="2:7" x14ac:dyDescent="0.25">
      <c r="B205" s="28"/>
      <c r="C205" s="28"/>
      <c r="D205" s="36"/>
      <c r="E205" s="28"/>
      <c r="F205" s="28"/>
      <c r="G205" s="36"/>
    </row>
    <row r="206" spans="2:7" x14ac:dyDescent="0.25">
      <c r="B206" s="28"/>
      <c r="C206" s="28"/>
      <c r="D206" s="36"/>
      <c r="E206" s="28"/>
      <c r="F206" s="28"/>
      <c r="G206" s="36"/>
    </row>
    <row r="207" spans="2:7" x14ac:dyDescent="0.25">
      <c r="B207" s="28"/>
      <c r="C207" s="28"/>
      <c r="D207" s="36"/>
      <c r="E207" s="28"/>
      <c r="F207" s="28"/>
      <c r="G207" s="36"/>
    </row>
    <row r="208" spans="2:7" x14ac:dyDescent="0.25">
      <c r="B208" s="28"/>
      <c r="C208" s="28"/>
      <c r="D208" s="36"/>
      <c r="E208" s="28"/>
      <c r="F208" s="28"/>
      <c r="G208" s="36"/>
    </row>
    <row r="209" spans="2:7" x14ac:dyDescent="0.25">
      <c r="B209" s="28"/>
      <c r="C209" s="28"/>
      <c r="D209" s="36"/>
      <c r="E209" s="28"/>
      <c r="F209" s="28"/>
      <c r="G209" s="36"/>
    </row>
    <row r="210" spans="2:7" x14ac:dyDescent="0.25">
      <c r="B210" s="28"/>
      <c r="C210" s="28"/>
      <c r="D210" s="36"/>
      <c r="E210" s="28"/>
      <c r="F210" s="28"/>
      <c r="G210" s="36"/>
    </row>
    <row r="211" spans="2:7" x14ac:dyDescent="0.25">
      <c r="B211" s="28"/>
      <c r="C211" s="28"/>
      <c r="D211" s="36"/>
      <c r="E211" s="28"/>
      <c r="F211" s="28"/>
      <c r="G211" s="36"/>
    </row>
    <row r="212" spans="2:7" x14ac:dyDescent="0.25">
      <c r="B212" s="28"/>
      <c r="C212" s="28"/>
      <c r="D212" s="36"/>
      <c r="E212" s="28"/>
      <c r="F212" s="28"/>
      <c r="G212" s="36"/>
    </row>
    <row r="213" spans="2:7" x14ac:dyDescent="0.25">
      <c r="B213" s="28"/>
      <c r="C213" s="28"/>
      <c r="D213" s="36"/>
      <c r="E213" s="28"/>
      <c r="F213" s="28"/>
      <c r="G213" s="36"/>
    </row>
    <row r="214" spans="2:7" x14ac:dyDescent="0.25">
      <c r="B214" s="28"/>
      <c r="C214" s="28"/>
      <c r="D214" s="36"/>
      <c r="E214" s="28"/>
      <c r="F214" s="28"/>
      <c r="G214" s="36"/>
    </row>
    <row r="215" spans="2:7" x14ac:dyDescent="0.25">
      <c r="B215" s="28"/>
      <c r="C215" s="28"/>
      <c r="D215" s="36"/>
      <c r="E215" s="28"/>
      <c r="F215" s="28"/>
      <c r="G215" s="36"/>
    </row>
    <row r="216" spans="2:7" x14ac:dyDescent="0.25">
      <c r="B216" s="28"/>
      <c r="C216" s="28"/>
      <c r="D216" s="36"/>
      <c r="E216" s="28"/>
      <c r="F216" s="28"/>
      <c r="G216" s="36"/>
    </row>
    <row r="217" spans="2:7" x14ac:dyDescent="0.25">
      <c r="B217" s="28"/>
      <c r="C217" s="28"/>
      <c r="D217" s="36"/>
      <c r="E217" s="28"/>
      <c r="F217" s="28"/>
      <c r="G217" s="36"/>
    </row>
    <row r="218" spans="2:7" x14ac:dyDescent="0.25">
      <c r="B218" s="28"/>
      <c r="C218" s="28"/>
      <c r="D218" s="36"/>
      <c r="E218" s="28"/>
      <c r="F218" s="28"/>
      <c r="G218" s="36"/>
    </row>
    <row r="219" spans="2:7" x14ac:dyDescent="0.25">
      <c r="B219" s="28"/>
      <c r="C219" s="28"/>
      <c r="D219" s="36"/>
      <c r="E219" s="28"/>
      <c r="F219" s="28"/>
      <c r="G219" s="36"/>
    </row>
    <row r="220" spans="2:7" x14ac:dyDescent="0.25">
      <c r="B220" s="28"/>
      <c r="C220" s="28"/>
      <c r="D220" s="36"/>
      <c r="E220" s="28"/>
      <c r="F220" s="28"/>
      <c r="G220" s="36"/>
    </row>
    <row r="221" spans="2:7" x14ac:dyDescent="0.25">
      <c r="B221" s="28"/>
      <c r="C221" s="28"/>
      <c r="D221" s="36"/>
      <c r="E221" s="28"/>
      <c r="F221" s="28"/>
      <c r="G221" s="36"/>
    </row>
    <row r="222" spans="2:7" x14ac:dyDescent="0.25">
      <c r="B222" s="28"/>
      <c r="C222" s="28"/>
      <c r="D222" s="36"/>
      <c r="E222" s="28"/>
      <c r="F222" s="28"/>
      <c r="G222" s="36"/>
    </row>
    <row r="223" spans="2:7" x14ac:dyDescent="0.25">
      <c r="B223" s="28"/>
      <c r="C223" s="28"/>
      <c r="D223" s="36"/>
      <c r="E223" s="28"/>
      <c r="F223" s="28"/>
      <c r="G223" s="36"/>
    </row>
    <row r="224" spans="2:7" x14ac:dyDescent="0.25">
      <c r="B224" s="28"/>
      <c r="C224" s="28"/>
      <c r="D224" s="36"/>
      <c r="E224" s="28"/>
      <c r="F224" s="28"/>
      <c r="G224" s="36"/>
    </row>
    <row r="225" spans="2:7" x14ac:dyDescent="0.25">
      <c r="B225" s="28"/>
      <c r="C225" s="28"/>
      <c r="D225" s="36"/>
      <c r="E225" s="28"/>
      <c r="F225" s="28"/>
      <c r="G225" s="36"/>
    </row>
    <row r="226" spans="2:7" x14ac:dyDescent="0.25">
      <c r="B226" s="28"/>
      <c r="C226" s="28"/>
      <c r="D226" s="36"/>
      <c r="E226" s="28"/>
      <c r="F226" s="28"/>
      <c r="G226" s="36"/>
    </row>
    <row r="227" spans="2:7" x14ac:dyDescent="0.25">
      <c r="B227" s="28"/>
      <c r="C227" s="28"/>
      <c r="D227" s="36"/>
      <c r="E227" s="28"/>
      <c r="F227" s="28"/>
      <c r="G227" s="36"/>
    </row>
    <row r="228" spans="2:7" x14ac:dyDescent="0.25">
      <c r="B228" s="28"/>
      <c r="C228" s="28"/>
      <c r="D228" s="36"/>
      <c r="E228" s="28"/>
      <c r="F228" s="28"/>
      <c r="G228" s="36"/>
    </row>
    <row r="229" spans="2:7" x14ac:dyDescent="0.25">
      <c r="B229" s="28"/>
      <c r="C229" s="28"/>
      <c r="D229" s="36"/>
      <c r="E229" s="28"/>
      <c r="F229" s="28"/>
      <c r="G229" s="36"/>
    </row>
    <row r="230" spans="2:7" x14ac:dyDescent="0.25">
      <c r="B230" s="28"/>
      <c r="C230" s="28"/>
      <c r="D230" s="36"/>
      <c r="E230" s="28"/>
      <c r="F230" s="28"/>
      <c r="G230" s="36"/>
    </row>
    <row r="231" spans="2:7" x14ac:dyDescent="0.25">
      <c r="B231" s="28"/>
      <c r="C231" s="28"/>
      <c r="D231" s="36"/>
      <c r="E231" s="28"/>
      <c r="F231" s="28"/>
      <c r="G231" s="36"/>
    </row>
    <row r="232" spans="2:7" x14ac:dyDescent="0.25">
      <c r="B232" s="28"/>
      <c r="C232" s="28"/>
      <c r="D232" s="36"/>
      <c r="E232" s="28"/>
      <c r="F232" s="28"/>
      <c r="G232" s="36"/>
    </row>
    <row r="233" spans="2:7" x14ac:dyDescent="0.25">
      <c r="B233" s="28"/>
      <c r="C233" s="28"/>
      <c r="D233" s="36"/>
      <c r="E233" s="28"/>
      <c r="F233" s="28"/>
      <c r="G233" s="36"/>
    </row>
    <row r="234" spans="2:7" x14ac:dyDescent="0.25">
      <c r="B234" s="28"/>
      <c r="C234" s="28"/>
      <c r="D234" s="36"/>
      <c r="E234" s="28"/>
      <c r="F234" s="28"/>
      <c r="G234" s="36"/>
    </row>
    <row r="235" spans="2:7" x14ac:dyDescent="0.25">
      <c r="B235" s="28"/>
      <c r="C235" s="28"/>
      <c r="D235" s="36"/>
      <c r="E235" s="28"/>
      <c r="F235" s="28"/>
      <c r="G235" s="36"/>
    </row>
    <row r="236" spans="2:7" x14ac:dyDescent="0.25">
      <c r="B236" s="28"/>
      <c r="C236" s="28"/>
      <c r="D236" s="36"/>
      <c r="E236" s="28"/>
      <c r="F236" s="28"/>
      <c r="G236" s="36"/>
    </row>
    <row r="237" spans="2:7" x14ac:dyDescent="0.25">
      <c r="B237" s="28"/>
      <c r="C237" s="28"/>
      <c r="D237" s="36"/>
      <c r="E237" s="28"/>
      <c r="F237" s="28"/>
      <c r="G237" s="36"/>
    </row>
    <row r="238" spans="2:7" x14ac:dyDescent="0.25">
      <c r="B238" s="28"/>
      <c r="C238" s="28"/>
      <c r="D238" s="36"/>
      <c r="E238" s="28"/>
      <c r="F238" s="28"/>
      <c r="G238" s="36"/>
    </row>
    <row r="239" spans="2:7" x14ac:dyDescent="0.25">
      <c r="B239" s="28"/>
      <c r="C239" s="28"/>
      <c r="D239" s="36"/>
      <c r="E239" s="28"/>
      <c r="F239" s="28"/>
      <c r="G239" s="36"/>
    </row>
    <row r="240" spans="2:7" x14ac:dyDescent="0.25">
      <c r="B240" s="28"/>
      <c r="C240" s="28"/>
      <c r="D240" s="36"/>
      <c r="E240" s="28"/>
      <c r="F240" s="28"/>
      <c r="G240" s="36"/>
    </row>
    <row r="241" spans="2:7" x14ac:dyDescent="0.25">
      <c r="B241" s="28"/>
      <c r="C241" s="28"/>
      <c r="D241" s="36"/>
      <c r="E241" s="28"/>
      <c r="F241" s="28"/>
      <c r="G241" s="36"/>
    </row>
    <row r="242" spans="2:7" x14ac:dyDescent="0.25">
      <c r="B242" s="28"/>
      <c r="C242" s="28"/>
      <c r="D242" s="36"/>
      <c r="E242" s="28"/>
      <c r="F242" s="28"/>
      <c r="G242" s="36"/>
    </row>
    <row r="243" spans="2:7" x14ac:dyDescent="0.25">
      <c r="B243" s="28"/>
      <c r="C243" s="28"/>
      <c r="D243" s="36"/>
      <c r="E243" s="28"/>
      <c r="F243" s="28"/>
      <c r="G243" s="36"/>
    </row>
    <row r="244" spans="2:7" x14ac:dyDescent="0.25">
      <c r="B244" s="28"/>
      <c r="C244" s="28"/>
      <c r="D244" s="36"/>
      <c r="E244" s="28"/>
      <c r="F244" s="28"/>
      <c r="G244" s="36"/>
    </row>
    <row r="245" spans="2:7" x14ac:dyDescent="0.25">
      <c r="B245" s="28"/>
      <c r="C245" s="28"/>
      <c r="D245" s="36"/>
      <c r="E245" s="28"/>
      <c r="F245" s="28"/>
      <c r="G245" s="36"/>
    </row>
    <row r="246" spans="2:7" x14ac:dyDescent="0.25">
      <c r="B246" s="28"/>
      <c r="C246" s="28"/>
      <c r="D246" s="36"/>
      <c r="E246" s="28"/>
      <c r="F246" s="28"/>
      <c r="G246" s="36"/>
    </row>
    <row r="247" spans="2:7" x14ac:dyDescent="0.25">
      <c r="B247" s="28"/>
      <c r="C247" s="28"/>
      <c r="D247" s="36"/>
      <c r="E247" s="28"/>
      <c r="F247" s="28"/>
      <c r="G247" s="36"/>
    </row>
    <row r="248" spans="2:7" x14ac:dyDescent="0.25">
      <c r="B248" s="28"/>
      <c r="C248" s="28"/>
      <c r="D248" s="36"/>
      <c r="E248" s="28"/>
      <c r="F248" s="28"/>
      <c r="G248" s="36"/>
    </row>
    <row r="249" spans="2:7" x14ac:dyDescent="0.25">
      <c r="B249" s="28"/>
      <c r="C249" s="28"/>
      <c r="D249" s="36"/>
      <c r="E249" s="28"/>
      <c r="F249" s="28"/>
      <c r="G249" s="36"/>
    </row>
    <row r="250" spans="2:7" x14ac:dyDescent="0.25">
      <c r="B250" s="28"/>
      <c r="C250" s="28"/>
      <c r="D250" s="36"/>
      <c r="E250" s="28"/>
      <c r="F250" s="28"/>
      <c r="G250" s="36"/>
    </row>
    <row r="251" spans="2:7" x14ac:dyDescent="0.25">
      <c r="B251" s="28"/>
      <c r="C251" s="28"/>
      <c r="D251" s="36"/>
      <c r="E251" s="28"/>
      <c r="F251" s="28"/>
      <c r="G251" s="36"/>
    </row>
    <row r="252" spans="2:7" x14ac:dyDescent="0.25">
      <c r="B252" s="28"/>
      <c r="C252" s="28"/>
      <c r="D252" s="36"/>
      <c r="E252" s="28"/>
      <c r="F252" s="28"/>
      <c r="G252" s="36"/>
    </row>
    <row r="253" spans="2:7" x14ac:dyDescent="0.25">
      <c r="B253" s="28"/>
      <c r="C253" s="28"/>
      <c r="D253" s="36"/>
      <c r="E253" s="28"/>
      <c r="F253" s="28"/>
      <c r="G253" s="36"/>
    </row>
    <row r="254" spans="2:7" x14ac:dyDescent="0.25">
      <c r="B254" s="28"/>
      <c r="C254" s="28"/>
      <c r="D254" s="36"/>
      <c r="E254" s="28"/>
      <c r="F254" s="28"/>
      <c r="G254" s="36"/>
    </row>
    <row r="255" spans="2:7" x14ac:dyDescent="0.25">
      <c r="B255" s="28"/>
      <c r="C255" s="28"/>
      <c r="D255" s="36"/>
      <c r="E255" s="28"/>
      <c r="F255" s="28"/>
      <c r="G255" s="36"/>
    </row>
    <row r="256" spans="2:7" x14ac:dyDescent="0.25">
      <c r="B256" s="28"/>
      <c r="C256" s="28"/>
      <c r="D256" s="36"/>
      <c r="E256" s="28"/>
      <c r="F256" s="28"/>
      <c r="G256" s="36"/>
    </row>
    <row r="257" spans="2:7" x14ac:dyDescent="0.25">
      <c r="B257" s="28"/>
      <c r="C257" s="28"/>
      <c r="D257" s="36"/>
      <c r="E257" s="28"/>
      <c r="F257" s="28"/>
      <c r="G257" s="36"/>
    </row>
    <row r="258" spans="2:7" x14ac:dyDescent="0.25">
      <c r="B258" s="28"/>
      <c r="C258" s="28"/>
      <c r="D258" s="36"/>
      <c r="E258" s="28"/>
      <c r="F258" s="28"/>
      <c r="G258" s="36"/>
    </row>
    <row r="259" spans="2:7" x14ac:dyDescent="0.25">
      <c r="B259" s="28"/>
      <c r="C259" s="28"/>
      <c r="D259" s="36"/>
      <c r="E259" s="28"/>
      <c r="F259" s="28"/>
      <c r="G259" s="36"/>
    </row>
    <row r="260" spans="2:7" x14ac:dyDescent="0.25">
      <c r="B260" s="28"/>
      <c r="C260" s="28"/>
      <c r="D260" s="36"/>
      <c r="E260" s="28"/>
      <c r="F260" s="28"/>
      <c r="G260" s="36"/>
    </row>
    <row r="261" spans="2:7" x14ac:dyDescent="0.25">
      <c r="B261" s="28"/>
      <c r="C261" s="28"/>
      <c r="D261" s="36"/>
      <c r="E261" s="28"/>
      <c r="F261" s="28"/>
      <c r="G261" s="36"/>
    </row>
    <row r="262" spans="2:7" x14ac:dyDescent="0.25">
      <c r="B262" s="28"/>
      <c r="C262" s="28"/>
      <c r="D262" s="36"/>
      <c r="E262" s="28"/>
      <c r="F262" s="28"/>
      <c r="G262" s="36"/>
    </row>
    <row r="263" spans="2:7" x14ac:dyDescent="0.25">
      <c r="B263" s="28"/>
      <c r="C263" s="28"/>
      <c r="D263" s="36"/>
      <c r="E263" s="28"/>
      <c r="F263" s="28"/>
      <c r="G263" s="36"/>
    </row>
    <row r="264" spans="2:7" x14ac:dyDescent="0.25">
      <c r="B264" s="28"/>
      <c r="C264" s="28"/>
      <c r="D264" s="36"/>
      <c r="E264" s="28"/>
      <c r="F264" s="28"/>
      <c r="G264" s="36"/>
    </row>
    <row r="265" spans="2:7" x14ac:dyDescent="0.25">
      <c r="B265" s="28"/>
      <c r="C265" s="28"/>
      <c r="D265" s="36"/>
      <c r="E265" s="28"/>
      <c r="F265" s="28"/>
      <c r="G265" s="36"/>
    </row>
    <row r="266" spans="2:7" x14ac:dyDescent="0.25">
      <c r="B266" s="28"/>
      <c r="C266" s="28"/>
      <c r="D266" s="36"/>
      <c r="E266" s="28"/>
      <c r="F266" s="28"/>
      <c r="G266" s="36"/>
    </row>
    <row r="267" spans="2:7" x14ac:dyDescent="0.25">
      <c r="B267" s="28"/>
      <c r="C267" s="28"/>
      <c r="D267" s="36"/>
      <c r="E267" s="28"/>
      <c r="F267" s="28"/>
      <c r="G267" s="36"/>
    </row>
    <row r="268" spans="2:7" x14ac:dyDescent="0.25">
      <c r="B268" s="28"/>
      <c r="C268" s="28"/>
      <c r="D268" s="36"/>
      <c r="E268" s="28"/>
      <c r="F268" s="28"/>
      <c r="G268" s="36"/>
    </row>
    <row r="269" spans="2:7" x14ac:dyDescent="0.25">
      <c r="B269" s="28"/>
      <c r="C269" s="28"/>
      <c r="D269" s="36"/>
      <c r="E269" s="28"/>
      <c r="F269" s="28"/>
      <c r="G269" s="36"/>
    </row>
    <row r="270" spans="2:7" x14ac:dyDescent="0.25">
      <c r="B270" s="28"/>
      <c r="C270" s="28"/>
      <c r="D270" s="36"/>
      <c r="E270" s="28"/>
      <c r="F270" s="28"/>
      <c r="G270" s="36"/>
    </row>
    <row r="271" spans="2:7" x14ac:dyDescent="0.25">
      <c r="B271" s="28"/>
      <c r="C271" s="28"/>
      <c r="D271" s="36"/>
      <c r="E271" s="28"/>
      <c r="F271" s="28"/>
      <c r="G271" s="36"/>
    </row>
    <row r="272" spans="2:7" x14ac:dyDescent="0.25">
      <c r="B272" s="28"/>
      <c r="C272" s="28"/>
      <c r="D272" s="36"/>
      <c r="E272" s="28"/>
      <c r="F272" s="28"/>
      <c r="G272" s="36"/>
    </row>
    <row r="273" spans="2:7" x14ac:dyDescent="0.25">
      <c r="B273" s="28"/>
      <c r="C273" s="28"/>
      <c r="D273" s="36"/>
      <c r="E273" s="28"/>
      <c r="F273" s="28"/>
      <c r="G273" s="36"/>
    </row>
    <row r="274" spans="2:7" x14ac:dyDescent="0.25">
      <c r="B274" s="28"/>
      <c r="C274" s="28"/>
      <c r="D274" s="36"/>
      <c r="E274" s="28"/>
      <c r="F274" s="28"/>
      <c r="G274" s="36"/>
    </row>
    <row r="275" spans="2:7" x14ac:dyDescent="0.25">
      <c r="B275" s="28"/>
      <c r="C275" s="28"/>
      <c r="D275" s="36"/>
      <c r="E275" s="28"/>
      <c r="F275" s="28"/>
      <c r="G275" s="36"/>
    </row>
    <row r="276" spans="2:7" x14ac:dyDescent="0.25">
      <c r="B276" s="28"/>
      <c r="C276" s="28"/>
      <c r="D276" s="36"/>
      <c r="E276" s="28"/>
      <c r="F276" s="28"/>
      <c r="G276" s="36"/>
    </row>
    <row r="277" spans="2:7" x14ac:dyDescent="0.25">
      <c r="B277" s="28"/>
      <c r="C277" s="28"/>
      <c r="D277" s="36"/>
      <c r="E277" s="28"/>
      <c r="F277" s="28"/>
      <c r="G277" s="36"/>
    </row>
    <row r="278" spans="2:7" x14ac:dyDescent="0.25">
      <c r="B278" s="28"/>
      <c r="C278" s="28"/>
      <c r="D278" s="36"/>
      <c r="E278" s="28"/>
      <c r="F278" s="28"/>
      <c r="G278" s="36"/>
    </row>
    <row r="279" spans="2:7" x14ac:dyDescent="0.25">
      <c r="B279" s="28"/>
      <c r="C279" s="28"/>
      <c r="D279" s="36"/>
      <c r="E279" s="28"/>
      <c r="F279" s="28"/>
      <c r="G279" s="36"/>
    </row>
    <row r="280" spans="2:7" x14ac:dyDescent="0.25">
      <c r="B280" s="28"/>
      <c r="C280" s="28"/>
      <c r="D280" s="36"/>
      <c r="E280" s="28"/>
      <c r="F280" s="28"/>
      <c r="G280" s="36"/>
    </row>
    <row r="281" spans="2:7" x14ac:dyDescent="0.25">
      <c r="B281" s="28"/>
      <c r="C281" s="28"/>
      <c r="D281" s="36"/>
      <c r="E281" s="28"/>
      <c r="F281" s="28"/>
      <c r="G281" s="36"/>
    </row>
    <row r="282" spans="2:7" x14ac:dyDescent="0.25">
      <c r="B282" s="28"/>
      <c r="C282" s="28"/>
      <c r="D282" s="36"/>
      <c r="E282" s="28"/>
      <c r="F282" s="28"/>
      <c r="G282" s="36"/>
    </row>
    <row r="283" spans="2:7" x14ac:dyDescent="0.25">
      <c r="B283" s="28"/>
      <c r="C283" s="28"/>
      <c r="D283" s="36"/>
      <c r="E283" s="28"/>
      <c r="F283" s="28"/>
      <c r="G283" s="36"/>
    </row>
    <row r="284" spans="2:7" x14ac:dyDescent="0.25">
      <c r="B284" s="28"/>
      <c r="C284" s="28"/>
      <c r="D284" s="36"/>
      <c r="E284" s="28"/>
      <c r="F284" s="28"/>
      <c r="G284" s="36"/>
    </row>
    <row r="285" spans="2:7" x14ac:dyDescent="0.25">
      <c r="B285" s="28"/>
      <c r="C285" s="28"/>
      <c r="D285" s="36"/>
      <c r="E285" s="28"/>
      <c r="F285" s="28"/>
      <c r="G285" s="36"/>
    </row>
    <row r="286" spans="2:7" x14ac:dyDescent="0.25">
      <c r="B286" s="28"/>
      <c r="C286" s="28"/>
      <c r="D286" s="36"/>
      <c r="E286" s="28"/>
      <c r="F286" s="28"/>
      <c r="G286" s="36"/>
    </row>
    <row r="287" spans="2:7" x14ac:dyDescent="0.25">
      <c r="B287" s="28"/>
      <c r="C287" s="28"/>
      <c r="D287" s="36"/>
      <c r="E287" s="28"/>
      <c r="F287" s="28"/>
      <c r="G287" s="36"/>
    </row>
    <row r="288" spans="2:7" x14ac:dyDescent="0.25">
      <c r="B288" s="28"/>
      <c r="C288" s="28"/>
      <c r="D288" s="36"/>
      <c r="E288" s="28"/>
      <c r="F288" s="28"/>
      <c r="G288" s="36"/>
    </row>
    <row r="289" spans="2:7" x14ac:dyDescent="0.25">
      <c r="B289" s="28"/>
      <c r="C289" s="28"/>
      <c r="D289" s="36"/>
      <c r="E289" s="28"/>
      <c r="F289" s="28"/>
      <c r="G289" s="36"/>
    </row>
    <row r="290" spans="2:7" x14ac:dyDescent="0.25">
      <c r="B290" s="28"/>
      <c r="C290" s="28"/>
      <c r="D290" s="36"/>
      <c r="E290" s="28"/>
      <c r="F290" s="28"/>
      <c r="G290" s="36"/>
    </row>
    <row r="291" spans="2:7" x14ac:dyDescent="0.25">
      <c r="B291" s="28"/>
      <c r="C291" s="28"/>
      <c r="D291" s="36"/>
      <c r="E291" s="28"/>
      <c r="F291" s="28"/>
      <c r="G291" s="36"/>
    </row>
    <row r="292" spans="2:7" x14ac:dyDescent="0.25">
      <c r="B292" s="28"/>
      <c r="C292" s="28"/>
      <c r="D292" s="36"/>
      <c r="E292" s="28"/>
      <c r="F292" s="28"/>
      <c r="G292" s="36"/>
    </row>
    <row r="293" spans="2:7" x14ac:dyDescent="0.25">
      <c r="B293" s="28"/>
      <c r="C293" s="28"/>
      <c r="D293" s="36"/>
      <c r="E293" s="28"/>
      <c r="F293" s="28"/>
      <c r="G293" s="36"/>
    </row>
    <row r="294" spans="2:7" x14ac:dyDescent="0.25">
      <c r="B294" s="28"/>
      <c r="C294" s="28"/>
      <c r="D294" s="36"/>
      <c r="E294" s="28"/>
      <c r="F294" s="28"/>
      <c r="G294" s="36"/>
    </row>
    <row r="295" spans="2:7" x14ac:dyDescent="0.25">
      <c r="B295" s="28"/>
      <c r="C295" s="28"/>
      <c r="D295" s="36"/>
      <c r="E295" s="28"/>
      <c r="F295" s="28"/>
      <c r="G295" s="36"/>
    </row>
    <row r="296" spans="2:7" x14ac:dyDescent="0.25">
      <c r="B296" s="28"/>
      <c r="C296" s="28"/>
      <c r="D296" s="36"/>
      <c r="E296" s="28"/>
      <c r="F296" s="28"/>
      <c r="G296" s="36"/>
    </row>
    <row r="297" spans="2:7" x14ac:dyDescent="0.25">
      <c r="B297" s="28"/>
      <c r="C297" s="28"/>
      <c r="D297" s="36"/>
      <c r="E297" s="28"/>
      <c r="F297" s="28"/>
      <c r="G297" s="36"/>
    </row>
    <row r="298" spans="2:7" x14ac:dyDescent="0.25">
      <c r="B298" s="28"/>
      <c r="C298" s="28"/>
      <c r="D298" s="36"/>
      <c r="E298" s="28"/>
      <c r="F298" s="28"/>
      <c r="G298" s="36"/>
    </row>
    <row r="299" spans="2:7" x14ac:dyDescent="0.25">
      <c r="B299" s="28"/>
      <c r="C299" s="28"/>
      <c r="D299" s="36"/>
      <c r="E299" s="28"/>
      <c r="F299" s="28"/>
      <c r="G299" s="36"/>
    </row>
    <row r="300" spans="2:7" x14ac:dyDescent="0.25">
      <c r="B300" s="28"/>
      <c r="C300" s="28"/>
      <c r="D300" s="36"/>
      <c r="E300" s="28"/>
      <c r="F300" s="28"/>
      <c r="G300" s="36"/>
    </row>
    <row r="301" spans="2:7" x14ac:dyDescent="0.25">
      <c r="B301" s="28"/>
      <c r="C301" s="28"/>
      <c r="D301" s="36"/>
      <c r="E301" s="28"/>
      <c r="F301" s="28"/>
      <c r="G301" s="36"/>
    </row>
    <row r="302" spans="2:7" x14ac:dyDescent="0.25">
      <c r="B302" s="28"/>
      <c r="C302" s="28"/>
      <c r="D302" s="36"/>
      <c r="E302" s="28"/>
      <c r="F302" s="28"/>
      <c r="G302" s="36"/>
    </row>
    <row r="303" spans="2:7" x14ac:dyDescent="0.25">
      <c r="B303" s="28"/>
      <c r="C303" s="28"/>
      <c r="D303" s="36"/>
      <c r="E303" s="28"/>
      <c r="F303" s="28"/>
      <c r="G303" s="36"/>
    </row>
    <row r="304" spans="2:7" x14ac:dyDescent="0.25">
      <c r="B304" s="28"/>
      <c r="C304" s="28"/>
      <c r="D304" s="36"/>
      <c r="E304" s="28"/>
      <c r="F304" s="28"/>
      <c r="G304" s="36"/>
    </row>
    <row r="305" spans="2:7" x14ac:dyDescent="0.25">
      <c r="B305" s="28"/>
      <c r="C305" s="28"/>
      <c r="D305" s="36"/>
      <c r="E305" s="28"/>
      <c r="F305" s="28"/>
      <c r="G305" s="36"/>
    </row>
    <row r="306" spans="2:7" x14ac:dyDescent="0.25">
      <c r="B306" s="28"/>
      <c r="C306" s="28"/>
      <c r="D306" s="36"/>
      <c r="E306" s="28"/>
      <c r="F306" s="28"/>
      <c r="G306" s="36"/>
    </row>
    <row r="307" spans="2:7" x14ac:dyDescent="0.25">
      <c r="B307" s="28"/>
      <c r="C307" s="28"/>
      <c r="D307" s="36"/>
      <c r="E307" s="28"/>
      <c r="F307" s="28"/>
      <c r="G307" s="36"/>
    </row>
    <row r="308" spans="2:7" x14ac:dyDescent="0.25">
      <c r="B308" s="28"/>
      <c r="C308" s="28"/>
      <c r="D308" s="36"/>
      <c r="E308" s="28"/>
      <c r="F308" s="28"/>
      <c r="G308" s="36"/>
    </row>
    <row r="309" spans="2:7" x14ac:dyDescent="0.25">
      <c r="B309" s="28"/>
      <c r="C309" s="28"/>
      <c r="D309" s="36"/>
      <c r="E309" s="28"/>
      <c r="F309" s="28"/>
      <c r="G309" s="36"/>
    </row>
    <row r="310" spans="2:7" x14ac:dyDescent="0.25">
      <c r="B310" s="28"/>
      <c r="C310" s="28"/>
      <c r="D310" s="36"/>
      <c r="E310" s="28"/>
      <c r="F310" s="28"/>
      <c r="G310" s="36"/>
    </row>
    <row r="311" spans="2:7" x14ac:dyDescent="0.25">
      <c r="B311" s="28"/>
      <c r="C311" s="28"/>
      <c r="D311" s="36"/>
      <c r="E311" s="28"/>
      <c r="F311" s="28"/>
      <c r="G311" s="36"/>
    </row>
    <row r="312" spans="2:7" x14ac:dyDescent="0.25">
      <c r="B312" s="28"/>
      <c r="C312" s="28"/>
      <c r="D312" s="36"/>
      <c r="E312" s="28"/>
      <c r="F312" s="28"/>
      <c r="G312" s="36"/>
    </row>
    <row r="313" spans="2:7" x14ac:dyDescent="0.25">
      <c r="B313" s="28"/>
      <c r="C313" s="28"/>
      <c r="D313" s="36"/>
      <c r="E313" s="28"/>
      <c r="F313" s="28"/>
      <c r="G313" s="36"/>
    </row>
    <row r="314" spans="2:7" x14ac:dyDescent="0.25">
      <c r="B314" s="28"/>
      <c r="C314" s="28"/>
      <c r="D314" s="36"/>
      <c r="E314" s="28"/>
      <c r="F314" s="28"/>
      <c r="G314" s="36"/>
    </row>
    <row r="315" spans="2:7" x14ac:dyDescent="0.25">
      <c r="B315" s="28"/>
      <c r="C315" s="28"/>
      <c r="D315" s="36"/>
      <c r="E315" s="28"/>
      <c r="F315" s="28"/>
      <c r="G315" s="36"/>
    </row>
    <row r="316" spans="2:7" x14ac:dyDescent="0.25">
      <c r="B316" s="28"/>
      <c r="C316" s="28"/>
      <c r="D316" s="36"/>
      <c r="E316" s="28"/>
      <c r="F316" s="28"/>
      <c r="G316" s="36"/>
    </row>
    <row r="317" spans="2:7" x14ac:dyDescent="0.25">
      <c r="B317" s="28"/>
      <c r="C317" s="28"/>
      <c r="D317" s="36"/>
      <c r="E317" s="28"/>
      <c r="F317" s="28"/>
      <c r="G317" s="36"/>
    </row>
    <row r="318" spans="2:7" x14ac:dyDescent="0.25">
      <c r="B318" s="28"/>
      <c r="C318" s="28"/>
      <c r="D318" s="36"/>
      <c r="E318" s="28"/>
      <c r="F318" s="28"/>
      <c r="G318" s="36"/>
    </row>
    <row r="319" spans="2:7" x14ac:dyDescent="0.25">
      <c r="B319" s="28"/>
      <c r="C319" s="28"/>
      <c r="D319" s="36"/>
      <c r="E319" s="28"/>
      <c r="F319" s="28"/>
      <c r="G319" s="36"/>
    </row>
    <row r="320" spans="2:7" x14ac:dyDescent="0.25">
      <c r="B320" s="28"/>
      <c r="C320" s="28"/>
      <c r="D320" s="36"/>
      <c r="E320" s="28"/>
      <c r="F320" s="28"/>
      <c r="G320" s="36"/>
    </row>
    <row r="321" spans="2:7" x14ac:dyDescent="0.25">
      <c r="B321" s="28"/>
      <c r="C321" s="28"/>
      <c r="D321" s="36"/>
      <c r="E321" s="28"/>
      <c r="F321" s="28"/>
      <c r="G321" s="36"/>
    </row>
    <row r="322" spans="2:7" x14ac:dyDescent="0.25">
      <c r="B322" s="28"/>
      <c r="C322" s="28"/>
      <c r="D322" s="36"/>
      <c r="E322" s="28"/>
      <c r="F322" s="28"/>
      <c r="G322" s="36"/>
    </row>
    <row r="323" spans="2:7" x14ac:dyDescent="0.25">
      <c r="B323" s="28"/>
      <c r="C323" s="28"/>
      <c r="D323" s="36"/>
      <c r="E323" s="28"/>
      <c r="F323" s="28"/>
      <c r="G323" s="36"/>
    </row>
    <row r="324" spans="2:7" x14ac:dyDescent="0.25">
      <c r="B324" s="28"/>
      <c r="C324" s="28"/>
      <c r="D324" s="36"/>
      <c r="E324" s="28"/>
      <c r="F324" s="28"/>
      <c r="G324" s="36"/>
    </row>
    <row r="325" spans="2:7" x14ac:dyDescent="0.25">
      <c r="B325" s="28"/>
      <c r="C325" s="28"/>
      <c r="D325" s="36"/>
      <c r="E325" s="28"/>
      <c r="F325" s="28"/>
      <c r="G325" s="36"/>
    </row>
    <row r="326" spans="2:7" x14ac:dyDescent="0.25">
      <c r="B326" s="28"/>
      <c r="C326" s="28"/>
      <c r="D326" s="36"/>
      <c r="E326" s="28"/>
      <c r="F326" s="28"/>
      <c r="G326" s="36"/>
    </row>
    <row r="327" spans="2:7" x14ac:dyDescent="0.25">
      <c r="B327" s="28"/>
      <c r="C327" s="28"/>
      <c r="D327" s="36"/>
      <c r="E327" s="28"/>
      <c r="F327" s="28"/>
      <c r="G327" s="36"/>
    </row>
    <row r="328" spans="2:7" x14ac:dyDescent="0.25">
      <c r="B328" s="28"/>
      <c r="C328" s="28"/>
      <c r="D328" s="36"/>
      <c r="E328" s="28"/>
      <c r="F328" s="28"/>
      <c r="G328" s="36"/>
    </row>
    <row r="329" spans="2:7" x14ac:dyDescent="0.25">
      <c r="B329" s="28"/>
      <c r="C329" s="28"/>
      <c r="D329" s="36"/>
      <c r="E329" s="28"/>
      <c r="F329" s="28"/>
      <c r="G329" s="36"/>
    </row>
    <row r="330" spans="2:7" x14ac:dyDescent="0.25">
      <c r="B330" s="28"/>
      <c r="C330" s="28"/>
      <c r="D330" s="36"/>
      <c r="E330" s="28"/>
      <c r="F330" s="28"/>
      <c r="G330" s="36"/>
    </row>
    <row r="331" spans="2:7" x14ac:dyDescent="0.25">
      <c r="B331" s="28"/>
      <c r="C331" s="28"/>
      <c r="D331" s="36"/>
      <c r="E331" s="28"/>
      <c r="F331" s="28"/>
      <c r="G331" s="36"/>
    </row>
    <row r="332" spans="2:7" x14ac:dyDescent="0.25">
      <c r="B332" s="28"/>
      <c r="C332" s="28"/>
      <c r="D332" s="36"/>
      <c r="E332" s="28"/>
      <c r="F332" s="28"/>
      <c r="G332" s="36"/>
    </row>
    <row r="333" spans="2:7" x14ac:dyDescent="0.25">
      <c r="B333" s="28"/>
      <c r="C333" s="28"/>
      <c r="D333" s="36"/>
      <c r="E333" s="28"/>
      <c r="F333" s="28"/>
      <c r="G333" s="36"/>
    </row>
    <row r="334" spans="2:7" x14ac:dyDescent="0.25">
      <c r="B334" s="28"/>
      <c r="C334" s="28"/>
      <c r="D334" s="36"/>
      <c r="E334" s="28"/>
      <c r="F334" s="28"/>
      <c r="G334" s="36"/>
    </row>
    <row r="335" spans="2:7" x14ac:dyDescent="0.25">
      <c r="B335" s="28"/>
      <c r="C335" s="28"/>
      <c r="D335" s="36"/>
      <c r="E335" s="28"/>
      <c r="F335" s="28"/>
      <c r="G335" s="36"/>
    </row>
    <row r="336" spans="2:7" x14ac:dyDescent="0.25">
      <c r="B336" s="28"/>
      <c r="C336" s="28"/>
      <c r="D336" s="36"/>
      <c r="E336" s="28"/>
      <c r="F336" s="28"/>
      <c r="G336" s="36"/>
    </row>
    <row r="337" spans="2:7" x14ac:dyDescent="0.25">
      <c r="B337" s="28"/>
      <c r="C337" s="28"/>
      <c r="D337" s="36"/>
      <c r="E337" s="28"/>
      <c r="F337" s="28"/>
      <c r="G337" s="36"/>
    </row>
    <row r="338" spans="2:7" x14ac:dyDescent="0.25">
      <c r="B338" s="28"/>
      <c r="C338" s="28"/>
      <c r="D338" s="36"/>
      <c r="E338" s="28"/>
      <c r="F338" s="28"/>
      <c r="G338" s="36"/>
    </row>
    <row r="339" spans="2:7" x14ac:dyDescent="0.25">
      <c r="B339" s="28"/>
      <c r="C339" s="28"/>
      <c r="D339" s="36"/>
      <c r="E339" s="28"/>
      <c r="F339" s="28"/>
      <c r="G339" s="36"/>
    </row>
    <row r="340" spans="2:7" x14ac:dyDescent="0.25">
      <c r="B340" s="28"/>
      <c r="C340" s="28"/>
      <c r="D340" s="36"/>
      <c r="E340" s="28"/>
      <c r="F340" s="28"/>
      <c r="G340" s="36"/>
    </row>
    <row r="341" spans="2:7" x14ac:dyDescent="0.25">
      <c r="B341" s="28"/>
      <c r="C341" s="28"/>
      <c r="D341" s="36"/>
      <c r="E341" s="28"/>
      <c r="F341" s="28"/>
      <c r="G341" s="36"/>
    </row>
    <row r="342" spans="2:7" x14ac:dyDescent="0.25">
      <c r="B342" s="28"/>
      <c r="C342" s="28"/>
      <c r="D342" s="36"/>
      <c r="E342" s="28"/>
      <c r="F342" s="28"/>
      <c r="G342" s="36"/>
    </row>
    <row r="343" spans="2:7" x14ac:dyDescent="0.25">
      <c r="B343" s="28"/>
      <c r="C343" s="28"/>
      <c r="D343" s="36"/>
      <c r="E343" s="28"/>
      <c r="F343" s="28"/>
      <c r="G343" s="36"/>
    </row>
    <row r="344" spans="2:7" x14ac:dyDescent="0.25">
      <c r="B344" s="28"/>
      <c r="C344" s="28"/>
      <c r="D344" s="36"/>
      <c r="E344" s="28"/>
      <c r="F344" s="28"/>
      <c r="G344" s="36"/>
    </row>
    <row r="345" spans="2:7" x14ac:dyDescent="0.25">
      <c r="B345" s="28"/>
      <c r="C345" s="28"/>
      <c r="D345" s="36"/>
      <c r="E345" s="28"/>
      <c r="F345" s="28"/>
      <c r="G345" s="36"/>
    </row>
    <row r="346" spans="2:7" x14ac:dyDescent="0.25">
      <c r="B346" s="28"/>
      <c r="C346" s="28"/>
      <c r="D346" s="36"/>
      <c r="E346" s="28"/>
      <c r="F346" s="28"/>
      <c r="G346" s="36"/>
    </row>
    <row r="347" spans="2:7" x14ac:dyDescent="0.25">
      <c r="B347" s="28"/>
      <c r="C347" s="28"/>
      <c r="D347" s="36"/>
      <c r="E347" s="28"/>
      <c r="F347" s="28"/>
      <c r="G347" s="36"/>
    </row>
    <row r="348" spans="2:7" x14ac:dyDescent="0.25">
      <c r="B348" s="28"/>
      <c r="C348" s="28"/>
      <c r="D348" s="36"/>
      <c r="E348" s="28"/>
      <c r="F348" s="28"/>
      <c r="G348" s="36"/>
    </row>
    <row r="349" spans="2:7" x14ac:dyDescent="0.25">
      <c r="B349" s="28"/>
      <c r="C349" s="28"/>
      <c r="D349" s="36"/>
      <c r="E349" s="28"/>
      <c r="F349" s="28"/>
      <c r="G349" s="36"/>
    </row>
    <row r="350" spans="2:7" x14ac:dyDescent="0.25">
      <c r="B350" s="28"/>
      <c r="C350" s="28"/>
      <c r="D350" s="36"/>
      <c r="E350" s="28"/>
      <c r="F350" s="28"/>
      <c r="G350" s="36"/>
    </row>
    <row r="351" spans="2:7" x14ac:dyDescent="0.25">
      <c r="B351" s="28"/>
      <c r="C351" s="28"/>
      <c r="D351" s="36"/>
      <c r="E351" s="28"/>
      <c r="F351" s="28"/>
      <c r="G351" s="36"/>
    </row>
    <row r="352" spans="2:7" x14ac:dyDescent="0.25">
      <c r="B352" s="28"/>
      <c r="C352" s="28"/>
      <c r="D352" s="36"/>
      <c r="E352" s="28"/>
      <c r="F352" s="28"/>
      <c r="G352" s="36"/>
    </row>
    <row r="353" spans="2:7" x14ac:dyDescent="0.25">
      <c r="B353" s="28"/>
      <c r="C353" s="28"/>
      <c r="D353" s="36"/>
      <c r="E353" s="28"/>
      <c r="F353" s="28"/>
      <c r="G353" s="36"/>
    </row>
    <row r="354" spans="2:7" x14ac:dyDescent="0.25">
      <c r="B354" s="28"/>
      <c r="C354" s="28"/>
      <c r="D354" s="36"/>
      <c r="E354" s="28"/>
      <c r="F354" s="28"/>
      <c r="G354" s="36"/>
    </row>
    <row r="355" spans="2:7" x14ac:dyDescent="0.25">
      <c r="B355" s="28"/>
      <c r="C355" s="28"/>
      <c r="D355" s="36"/>
      <c r="E355" s="28"/>
      <c r="F355" s="28"/>
      <c r="G355" s="36"/>
    </row>
    <row r="356" spans="2:7" x14ac:dyDescent="0.25">
      <c r="B356" s="28"/>
      <c r="C356" s="28"/>
      <c r="D356" s="36"/>
      <c r="E356" s="28"/>
      <c r="F356" s="28"/>
      <c r="G356" s="36"/>
    </row>
    <row r="357" spans="2:7" x14ac:dyDescent="0.25">
      <c r="B357" s="28"/>
      <c r="C357" s="28"/>
      <c r="D357" s="36"/>
      <c r="E357" s="28"/>
      <c r="F357" s="28"/>
      <c r="G357" s="36"/>
    </row>
    <row r="358" spans="2:7" x14ac:dyDescent="0.25">
      <c r="B358" s="28"/>
      <c r="C358" s="28"/>
      <c r="D358" s="36"/>
      <c r="E358" s="28"/>
      <c r="F358" s="28"/>
      <c r="G358" s="36"/>
    </row>
    <row r="359" spans="2:7" x14ac:dyDescent="0.25">
      <c r="B359" s="28"/>
      <c r="C359" s="28"/>
      <c r="D359" s="36"/>
      <c r="E359" s="28"/>
      <c r="F359" s="28"/>
      <c r="G359" s="36"/>
    </row>
    <row r="360" spans="2:7" x14ac:dyDescent="0.25">
      <c r="B360" s="28"/>
      <c r="C360" s="28"/>
      <c r="D360" s="36"/>
      <c r="E360" s="28"/>
      <c r="F360" s="28"/>
      <c r="G360" s="36"/>
    </row>
    <row r="361" spans="2:7" x14ac:dyDescent="0.25">
      <c r="B361" s="28"/>
      <c r="C361" s="28"/>
      <c r="D361" s="36"/>
      <c r="E361" s="28"/>
      <c r="F361" s="28"/>
      <c r="G361" s="36"/>
    </row>
    <row r="362" spans="2:7" x14ac:dyDescent="0.25">
      <c r="B362" s="28"/>
      <c r="C362" s="28"/>
      <c r="D362" s="36"/>
      <c r="E362" s="28"/>
      <c r="F362" s="28"/>
      <c r="G362" s="36"/>
    </row>
    <row r="363" spans="2:7" x14ac:dyDescent="0.25">
      <c r="B363" s="28"/>
      <c r="C363" s="28"/>
      <c r="D363" s="36"/>
      <c r="E363" s="28"/>
      <c r="F363" s="28"/>
      <c r="G363" s="36"/>
    </row>
    <row r="364" spans="2:7" x14ac:dyDescent="0.25">
      <c r="B364" s="28"/>
      <c r="C364" s="28"/>
      <c r="D364" s="36"/>
      <c r="E364" s="28"/>
      <c r="F364" s="28"/>
      <c r="G364" s="36"/>
    </row>
    <row r="365" spans="2:7" x14ac:dyDescent="0.25">
      <c r="B365" s="28"/>
      <c r="C365" s="28"/>
      <c r="D365" s="36"/>
      <c r="E365" s="28"/>
      <c r="F365" s="28"/>
      <c r="G365" s="36"/>
    </row>
    <row r="366" spans="2:7" x14ac:dyDescent="0.25">
      <c r="B366" s="28"/>
      <c r="C366" s="28"/>
      <c r="D366" s="36"/>
      <c r="E366" s="28"/>
      <c r="F366" s="28"/>
      <c r="G366" s="36"/>
    </row>
    <row r="367" spans="2:7" x14ac:dyDescent="0.25">
      <c r="B367" s="28"/>
      <c r="C367" s="28"/>
      <c r="D367" s="36"/>
      <c r="E367" s="28"/>
      <c r="F367" s="28"/>
      <c r="G367" s="36"/>
    </row>
    <row r="368" spans="2:7" x14ac:dyDescent="0.25">
      <c r="B368" s="28"/>
      <c r="C368" s="28"/>
      <c r="D368" s="36"/>
      <c r="E368" s="28"/>
      <c r="F368" s="28"/>
      <c r="G368" s="36"/>
    </row>
    <row r="369" spans="2:7" x14ac:dyDescent="0.25">
      <c r="B369" s="28"/>
      <c r="C369" s="28"/>
      <c r="D369" s="36"/>
      <c r="E369" s="28"/>
      <c r="F369" s="28"/>
      <c r="G369" s="36"/>
    </row>
    <row r="370" spans="2:7" x14ac:dyDescent="0.25">
      <c r="B370" s="28"/>
      <c r="C370" s="28"/>
      <c r="D370" s="36"/>
      <c r="E370" s="28"/>
      <c r="F370" s="28"/>
      <c r="G370" s="36"/>
    </row>
    <row r="371" spans="2:7" x14ac:dyDescent="0.25">
      <c r="B371" s="28"/>
      <c r="C371" s="28"/>
      <c r="D371" s="36"/>
      <c r="E371" s="28"/>
      <c r="F371" s="28"/>
      <c r="G371" s="36"/>
    </row>
    <row r="372" spans="2:7" x14ac:dyDescent="0.25">
      <c r="B372" s="28"/>
      <c r="C372" s="28"/>
      <c r="D372" s="36"/>
      <c r="E372" s="28"/>
      <c r="F372" s="28"/>
      <c r="G372" s="36"/>
    </row>
    <row r="373" spans="2:7" x14ac:dyDescent="0.25">
      <c r="B373" s="28"/>
      <c r="C373" s="28"/>
      <c r="D373" s="36"/>
      <c r="E373" s="28"/>
      <c r="F373" s="28"/>
      <c r="G373" s="36"/>
    </row>
    <row r="374" spans="2:7" x14ac:dyDescent="0.25">
      <c r="B374" s="28"/>
      <c r="C374" s="28"/>
      <c r="D374" s="36"/>
      <c r="E374" s="28"/>
      <c r="F374" s="28"/>
      <c r="G374" s="36"/>
    </row>
    <row r="375" spans="2:7" x14ac:dyDescent="0.25">
      <c r="B375" s="28"/>
      <c r="C375" s="28"/>
      <c r="D375" s="36"/>
      <c r="E375" s="28"/>
      <c r="F375" s="28"/>
      <c r="G375" s="36"/>
    </row>
    <row r="376" spans="2:7" x14ac:dyDescent="0.25">
      <c r="B376" s="28"/>
      <c r="C376" s="28"/>
      <c r="D376" s="36"/>
      <c r="E376" s="28"/>
      <c r="F376" s="28"/>
      <c r="G376" s="36"/>
    </row>
    <row r="377" spans="2:7" x14ac:dyDescent="0.25">
      <c r="B377" s="28"/>
      <c r="C377" s="28"/>
      <c r="D377" s="36"/>
      <c r="E377" s="28"/>
      <c r="F377" s="28"/>
      <c r="G377" s="36"/>
    </row>
    <row r="378" spans="2:7" x14ac:dyDescent="0.25">
      <c r="B378" s="28"/>
      <c r="C378" s="28"/>
      <c r="D378" s="36"/>
      <c r="E378" s="28"/>
      <c r="F378" s="28"/>
      <c r="G378" s="36"/>
    </row>
    <row r="379" spans="2:7" x14ac:dyDescent="0.25">
      <c r="B379" s="28"/>
      <c r="C379" s="28"/>
      <c r="D379" s="36"/>
      <c r="E379" s="28"/>
      <c r="F379" s="28"/>
      <c r="G379" s="36"/>
    </row>
    <row r="380" spans="2:7" x14ac:dyDescent="0.25">
      <c r="B380" s="28"/>
      <c r="C380" s="28"/>
      <c r="D380" s="36"/>
      <c r="E380" s="28"/>
      <c r="F380" s="28"/>
      <c r="G380" s="36"/>
    </row>
    <row r="381" spans="2:7" x14ac:dyDescent="0.25">
      <c r="B381" s="28"/>
      <c r="C381" s="28"/>
      <c r="D381" s="36"/>
      <c r="E381" s="28"/>
      <c r="F381" s="28"/>
      <c r="G381" s="36"/>
    </row>
    <row r="382" spans="2:7" x14ac:dyDescent="0.25">
      <c r="B382" s="28"/>
      <c r="C382" s="28"/>
      <c r="D382" s="36"/>
      <c r="E382" s="28"/>
      <c r="F382" s="28"/>
      <c r="G382" s="36"/>
    </row>
    <row r="383" spans="2:7" x14ac:dyDescent="0.25">
      <c r="B383" s="28"/>
      <c r="C383" s="28"/>
      <c r="D383" s="36"/>
      <c r="E383" s="28"/>
      <c r="F383" s="28"/>
      <c r="G383" s="36"/>
    </row>
    <row r="384" spans="2:7" x14ac:dyDescent="0.25">
      <c r="B384" s="28"/>
      <c r="C384" s="28"/>
      <c r="D384" s="36"/>
      <c r="E384" s="28"/>
      <c r="F384" s="28"/>
      <c r="G384" s="36"/>
    </row>
    <row r="385" spans="2:7" x14ac:dyDescent="0.25">
      <c r="B385" s="28"/>
      <c r="C385" s="28"/>
      <c r="D385" s="36"/>
      <c r="E385" s="28"/>
      <c r="F385" s="28"/>
      <c r="G385" s="36"/>
    </row>
    <row r="386" spans="2:7" x14ac:dyDescent="0.25">
      <c r="B386" s="28"/>
      <c r="C386" s="28"/>
      <c r="D386" s="36"/>
      <c r="E386" s="28"/>
      <c r="F386" s="28"/>
      <c r="G386" s="36"/>
    </row>
    <row r="387" spans="2:7" x14ac:dyDescent="0.25">
      <c r="B387" s="28"/>
      <c r="C387" s="28"/>
      <c r="D387" s="36"/>
      <c r="E387" s="28"/>
      <c r="F387" s="28"/>
      <c r="G387" s="36"/>
    </row>
    <row r="388" spans="2:7" x14ac:dyDescent="0.25">
      <c r="B388" s="28"/>
      <c r="C388" s="28"/>
      <c r="D388" s="36"/>
      <c r="E388" s="28"/>
      <c r="F388" s="28"/>
      <c r="G388" s="36"/>
    </row>
    <row r="389" spans="2:7" x14ac:dyDescent="0.25">
      <c r="B389" s="28"/>
      <c r="C389" s="28"/>
      <c r="D389" s="36"/>
      <c r="E389" s="28"/>
      <c r="F389" s="28"/>
      <c r="G389" s="36"/>
    </row>
    <row r="390" spans="2:7" x14ac:dyDescent="0.25">
      <c r="B390" s="28"/>
      <c r="C390" s="28"/>
      <c r="D390" s="36"/>
      <c r="E390" s="28"/>
      <c r="F390" s="28"/>
      <c r="G390" s="36"/>
    </row>
    <row r="391" spans="2:7" x14ac:dyDescent="0.25">
      <c r="B391" s="28"/>
      <c r="C391" s="28"/>
      <c r="D391" s="36"/>
      <c r="E391" s="28"/>
      <c r="F391" s="28"/>
      <c r="G391" s="36"/>
    </row>
    <row r="392" spans="2:7" x14ac:dyDescent="0.25">
      <c r="B392" s="28"/>
      <c r="C392" s="28"/>
      <c r="D392" s="36"/>
      <c r="E392" s="28"/>
      <c r="F392" s="28"/>
      <c r="G392" s="36"/>
    </row>
    <row r="393" spans="2:7" x14ac:dyDescent="0.25">
      <c r="B393" s="28"/>
      <c r="C393" s="28"/>
      <c r="D393" s="36"/>
      <c r="E393" s="28"/>
      <c r="F393" s="28"/>
      <c r="G393" s="36"/>
    </row>
    <row r="394" spans="2:7" x14ac:dyDescent="0.25">
      <c r="B394" s="28"/>
      <c r="C394" s="28"/>
      <c r="D394" s="36"/>
      <c r="E394" s="28"/>
      <c r="F394" s="28"/>
      <c r="G394" s="36"/>
    </row>
    <row r="395" spans="2:7" x14ac:dyDescent="0.25">
      <c r="B395" s="28"/>
      <c r="C395" s="28"/>
      <c r="D395" s="36"/>
      <c r="E395" s="28"/>
      <c r="F395" s="28"/>
      <c r="G395" s="36"/>
    </row>
    <row r="396" spans="2:7" x14ac:dyDescent="0.25">
      <c r="B396" s="28"/>
      <c r="C396" s="28"/>
      <c r="D396" s="36"/>
      <c r="E396" s="28"/>
      <c r="F396" s="28"/>
      <c r="G396" s="36"/>
    </row>
    <row r="397" spans="2:7" x14ac:dyDescent="0.25">
      <c r="B397" s="28"/>
      <c r="C397" s="28"/>
      <c r="D397" s="36"/>
      <c r="E397" s="28"/>
      <c r="F397" s="28"/>
      <c r="G397" s="36"/>
    </row>
    <row r="398" spans="2:7" x14ac:dyDescent="0.25">
      <c r="B398" s="28"/>
      <c r="C398" s="28"/>
      <c r="D398" s="36"/>
      <c r="E398" s="28"/>
      <c r="F398" s="28"/>
      <c r="G398" s="36"/>
    </row>
    <row r="399" spans="2:7" x14ac:dyDescent="0.25">
      <c r="B399" s="28"/>
      <c r="C399" s="28"/>
      <c r="D399" s="36"/>
      <c r="E399" s="28"/>
      <c r="F399" s="28"/>
      <c r="G399" s="36"/>
    </row>
    <row r="400" spans="2:7" x14ac:dyDescent="0.25">
      <c r="B400" s="28"/>
      <c r="C400" s="28"/>
      <c r="D400" s="36"/>
      <c r="E400" s="28"/>
      <c r="F400" s="28"/>
      <c r="G400" s="36"/>
    </row>
    <row r="401" spans="2:7" x14ac:dyDescent="0.25">
      <c r="B401" s="28"/>
      <c r="C401" s="28"/>
      <c r="D401" s="36"/>
      <c r="E401" s="28"/>
      <c r="F401" s="28"/>
      <c r="G401" s="36"/>
    </row>
    <row r="402" spans="2:7" x14ac:dyDescent="0.25">
      <c r="B402" s="28"/>
      <c r="C402" s="28"/>
      <c r="D402" s="36"/>
      <c r="E402" s="28"/>
      <c r="F402" s="28"/>
      <c r="G402" s="36"/>
    </row>
    <row r="403" spans="2:7" x14ac:dyDescent="0.25">
      <c r="B403" s="28"/>
      <c r="C403" s="28"/>
      <c r="D403" s="36"/>
      <c r="E403" s="28"/>
      <c r="F403" s="28"/>
      <c r="G403" s="36"/>
    </row>
    <row r="404" spans="2:7" x14ac:dyDescent="0.25">
      <c r="B404" s="28"/>
      <c r="C404" s="28"/>
      <c r="D404" s="36"/>
      <c r="E404" s="28"/>
      <c r="F404" s="28"/>
      <c r="G404" s="36"/>
    </row>
    <row r="405" spans="2:7" x14ac:dyDescent="0.25">
      <c r="B405" s="28"/>
      <c r="C405" s="28"/>
      <c r="D405" s="36"/>
      <c r="E405" s="28"/>
      <c r="F405" s="28"/>
      <c r="G405" s="36"/>
    </row>
    <row r="406" spans="2:7" x14ac:dyDescent="0.25">
      <c r="B406" s="28"/>
      <c r="C406" s="28"/>
      <c r="D406" s="36"/>
      <c r="E406" s="28"/>
      <c r="F406" s="28"/>
      <c r="G406" s="36"/>
    </row>
    <row r="407" spans="2:7" x14ac:dyDescent="0.25">
      <c r="B407" s="28"/>
      <c r="C407" s="28"/>
      <c r="D407" s="36"/>
      <c r="E407" s="28"/>
      <c r="F407" s="28"/>
      <c r="G407" s="36"/>
    </row>
    <row r="408" spans="2:7" x14ac:dyDescent="0.25">
      <c r="B408" s="28"/>
      <c r="C408" s="28"/>
      <c r="D408" s="36"/>
      <c r="E408" s="28"/>
      <c r="F408" s="28"/>
      <c r="G408" s="36"/>
    </row>
    <row r="409" spans="2:7" x14ac:dyDescent="0.25">
      <c r="B409" s="28"/>
      <c r="C409" s="28"/>
      <c r="D409" s="36"/>
      <c r="E409" s="28"/>
      <c r="F409" s="28"/>
      <c r="G409" s="36"/>
    </row>
    <row r="410" spans="2:7" x14ac:dyDescent="0.25">
      <c r="B410" s="28"/>
      <c r="C410" s="28"/>
      <c r="D410" s="36"/>
      <c r="E410" s="28"/>
      <c r="F410" s="28"/>
      <c r="G410" s="36"/>
    </row>
    <row r="411" spans="2:7" x14ac:dyDescent="0.25">
      <c r="B411" s="28"/>
      <c r="C411" s="28"/>
      <c r="D411" s="36"/>
      <c r="E411" s="28"/>
      <c r="F411" s="28"/>
      <c r="G411" s="36"/>
    </row>
    <row r="412" spans="2:7" x14ac:dyDescent="0.25">
      <c r="B412" s="28"/>
      <c r="C412" s="28"/>
      <c r="D412" s="36"/>
      <c r="E412" s="28"/>
      <c r="F412" s="28"/>
      <c r="G412" s="36"/>
    </row>
    <row r="413" spans="2:7" x14ac:dyDescent="0.25">
      <c r="B413" s="28"/>
      <c r="C413" s="28"/>
      <c r="D413" s="36"/>
      <c r="E413" s="28"/>
      <c r="F413" s="28"/>
      <c r="G413" s="36"/>
    </row>
    <row r="414" spans="2:7" x14ac:dyDescent="0.25">
      <c r="B414" s="28"/>
      <c r="C414" s="28"/>
      <c r="D414" s="36"/>
      <c r="E414" s="28"/>
      <c r="F414" s="28"/>
      <c r="G414" s="36"/>
    </row>
    <row r="415" spans="2:7" x14ac:dyDescent="0.25">
      <c r="B415" s="28"/>
      <c r="C415" s="28"/>
      <c r="D415" s="36"/>
      <c r="E415" s="28"/>
      <c r="F415" s="28"/>
      <c r="G415" s="36"/>
    </row>
    <row r="416" spans="2:7" x14ac:dyDescent="0.25">
      <c r="B416" s="28"/>
      <c r="C416" s="28"/>
      <c r="D416" s="36"/>
      <c r="E416" s="28"/>
      <c r="F416" s="28"/>
      <c r="G416" s="36"/>
    </row>
    <row r="417" spans="2:7" x14ac:dyDescent="0.25">
      <c r="B417" s="28"/>
      <c r="C417" s="28"/>
      <c r="D417" s="36"/>
      <c r="E417" s="28"/>
      <c r="F417" s="28"/>
      <c r="G417" s="36"/>
    </row>
    <row r="418" spans="2:7" x14ac:dyDescent="0.25">
      <c r="B418" s="28"/>
      <c r="C418" s="28"/>
      <c r="D418" s="36"/>
      <c r="E418" s="28"/>
      <c r="F418" s="28"/>
      <c r="G418" s="36"/>
    </row>
    <row r="419" spans="2:7" x14ac:dyDescent="0.25">
      <c r="B419" s="28"/>
      <c r="C419" s="28"/>
      <c r="D419" s="36"/>
      <c r="E419" s="28"/>
      <c r="F419" s="28"/>
      <c r="G419" s="36"/>
    </row>
    <row r="420" spans="2:7" x14ac:dyDescent="0.25">
      <c r="B420" s="28"/>
      <c r="C420" s="28"/>
      <c r="D420" s="36"/>
      <c r="E420" s="28"/>
      <c r="F420" s="28"/>
      <c r="G420" s="36"/>
    </row>
    <row r="421" spans="2:7" x14ac:dyDescent="0.25">
      <c r="B421" s="28"/>
      <c r="C421" s="28"/>
      <c r="D421" s="36"/>
      <c r="E421" s="28"/>
      <c r="F421" s="28"/>
      <c r="G421" s="36"/>
    </row>
    <row r="422" spans="2:7" x14ac:dyDescent="0.25">
      <c r="B422" s="28"/>
      <c r="C422" s="28"/>
      <c r="D422" s="36"/>
      <c r="E422" s="28"/>
      <c r="F422" s="28"/>
      <c r="G422" s="36"/>
    </row>
    <row r="423" spans="2:7" x14ac:dyDescent="0.25">
      <c r="B423" s="28"/>
      <c r="C423" s="28"/>
      <c r="D423" s="36"/>
      <c r="E423" s="28"/>
      <c r="F423" s="28"/>
      <c r="G423" s="36"/>
    </row>
    <row r="424" spans="2:7" x14ac:dyDescent="0.25">
      <c r="B424" s="28"/>
      <c r="C424" s="28"/>
      <c r="D424" s="36"/>
      <c r="E424" s="28"/>
      <c r="F424" s="28"/>
      <c r="G424" s="36"/>
    </row>
    <row r="425" spans="2:7" x14ac:dyDescent="0.25">
      <c r="B425" s="28"/>
      <c r="C425" s="28"/>
      <c r="D425" s="36"/>
      <c r="E425" s="28"/>
      <c r="F425" s="28"/>
      <c r="G425" s="36"/>
    </row>
    <row r="426" spans="2:7" x14ac:dyDescent="0.25">
      <c r="B426" s="28"/>
      <c r="C426" s="28"/>
      <c r="D426" s="36"/>
      <c r="E426" s="28"/>
      <c r="F426" s="28"/>
      <c r="G426" s="36"/>
    </row>
    <row r="427" spans="2:7" x14ac:dyDescent="0.25">
      <c r="B427" s="28"/>
      <c r="C427" s="28"/>
      <c r="D427" s="36"/>
      <c r="E427" s="28"/>
      <c r="F427" s="28"/>
      <c r="G427" s="36"/>
    </row>
    <row r="428" spans="2:7" x14ac:dyDescent="0.25">
      <c r="B428" s="28"/>
      <c r="C428" s="28"/>
      <c r="D428" s="36"/>
      <c r="E428" s="28"/>
      <c r="F428" s="28"/>
      <c r="G428" s="36"/>
    </row>
    <row r="429" spans="2:7" x14ac:dyDescent="0.25">
      <c r="B429" s="28"/>
      <c r="C429" s="28"/>
      <c r="D429" s="36"/>
      <c r="E429" s="28"/>
      <c r="F429" s="28"/>
      <c r="G429" s="36"/>
    </row>
    <row r="430" spans="2:7" x14ac:dyDescent="0.25">
      <c r="B430" s="28"/>
      <c r="C430" s="28"/>
      <c r="D430" s="36"/>
      <c r="E430" s="28"/>
      <c r="F430" s="28"/>
      <c r="G430" s="36"/>
    </row>
    <row r="431" spans="2:7" x14ac:dyDescent="0.25">
      <c r="B431" s="28"/>
      <c r="C431" s="28"/>
      <c r="D431" s="36"/>
      <c r="E431" s="28"/>
      <c r="F431" s="28"/>
      <c r="G431" s="36"/>
    </row>
    <row r="432" spans="2:7" x14ac:dyDescent="0.25">
      <c r="B432" s="28"/>
      <c r="C432" s="28"/>
      <c r="D432" s="36"/>
      <c r="E432" s="28"/>
      <c r="F432" s="28"/>
      <c r="G432" s="36"/>
    </row>
    <row r="433" spans="2:7" x14ac:dyDescent="0.25">
      <c r="B433" s="28"/>
      <c r="C433" s="28"/>
      <c r="D433" s="36"/>
      <c r="E433" s="28"/>
      <c r="F433" s="28"/>
      <c r="G433" s="36"/>
    </row>
    <row r="434" spans="2:7" x14ac:dyDescent="0.25">
      <c r="B434" s="28"/>
      <c r="C434" s="28"/>
      <c r="D434" s="36"/>
      <c r="E434" s="28"/>
      <c r="F434" s="28"/>
      <c r="G434" s="36"/>
    </row>
    <row r="435" spans="2:7" x14ac:dyDescent="0.25">
      <c r="B435" s="28"/>
      <c r="C435" s="28"/>
      <c r="D435" s="36"/>
      <c r="E435" s="28"/>
      <c r="F435" s="28"/>
      <c r="G435" s="36"/>
    </row>
    <row r="436" spans="2:7" x14ac:dyDescent="0.25">
      <c r="B436" s="28"/>
      <c r="C436" s="28"/>
      <c r="D436" s="36"/>
      <c r="E436" s="28"/>
      <c r="F436" s="28"/>
      <c r="G436" s="36"/>
    </row>
    <row r="437" spans="2:7" x14ac:dyDescent="0.25">
      <c r="B437" s="28"/>
      <c r="C437" s="28"/>
      <c r="D437" s="36"/>
      <c r="E437" s="28"/>
      <c r="F437" s="28"/>
      <c r="G437" s="36"/>
    </row>
    <row r="438" spans="2:7" x14ac:dyDescent="0.25">
      <c r="B438" s="28"/>
      <c r="C438" s="28"/>
      <c r="D438" s="36"/>
      <c r="E438" s="28"/>
      <c r="F438" s="28"/>
      <c r="G438" s="36"/>
    </row>
    <row r="439" spans="2:7" x14ac:dyDescent="0.25">
      <c r="B439" s="28"/>
      <c r="C439" s="28"/>
      <c r="D439" s="36"/>
      <c r="E439" s="28"/>
      <c r="F439" s="28"/>
      <c r="G439" s="36"/>
    </row>
    <row r="440" spans="2:7" x14ac:dyDescent="0.25">
      <c r="B440" s="28"/>
      <c r="C440" s="28"/>
      <c r="D440" s="36"/>
      <c r="E440" s="28"/>
      <c r="F440" s="28"/>
      <c r="G440" s="36"/>
    </row>
    <row r="441" spans="2:7" x14ac:dyDescent="0.25">
      <c r="B441" s="28"/>
      <c r="C441" s="28"/>
      <c r="D441" s="36"/>
      <c r="E441" s="28"/>
      <c r="F441" s="28"/>
      <c r="G441" s="36"/>
    </row>
    <row r="442" spans="2:7" x14ac:dyDescent="0.25">
      <c r="B442" s="28"/>
      <c r="C442" s="28"/>
      <c r="D442" s="36"/>
      <c r="E442" s="28"/>
      <c r="F442" s="28"/>
      <c r="G442" s="36"/>
    </row>
    <row r="443" spans="2:7" x14ac:dyDescent="0.25">
      <c r="B443" s="28"/>
      <c r="C443" s="28"/>
      <c r="D443" s="36"/>
      <c r="E443" s="28"/>
      <c r="F443" s="28"/>
      <c r="G443" s="36"/>
    </row>
    <row r="444" spans="2:7" x14ac:dyDescent="0.25">
      <c r="B444" s="28"/>
      <c r="C444" s="28"/>
      <c r="D444" s="36"/>
      <c r="E444" s="28"/>
      <c r="F444" s="28"/>
      <c r="G444" s="36"/>
    </row>
    <row r="445" spans="2:7" x14ac:dyDescent="0.25">
      <c r="B445" s="28"/>
      <c r="C445" s="28"/>
      <c r="D445" s="36"/>
      <c r="E445" s="28"/>
      <c r="F445" s="28"/>
      <c r="G445" s="36"/>
    </row>
    <row r="446" spans="2:7" x14ac:dyDescent="0.25">
      <c r="B446" s="28"/>
      <c r="C446" s="28"/>
      <c r="D446" s="36"/>
      <c r="E446" s="28"/>
      <c r="F446" s="28"/>
      <c r="G446" s="36"/>
    </row>
    <row r="447" spans="2:7" x14ac:dyDescent="0.25">
      <c r="B447" s="28"/>
      <c r="C447" s="28"/>
      <c r="D447" s="36"/>
      <c r="E447" s="28"/>
      <c r="F447" s="28"/>
      <c r="G447" s="36"/>
    </row>
    <row r="448" spans="2:7" x14ac:dyDescent="0.25">
      <c r="B448" s="28"/>
      <c r="C448" s="28"/>
      <c r="D448" s="36"/>
      <c r="E448" s="28"/>
      <c r="F448" s="28"/>
      <c r="G448" s="36"/>
    </row>
    <row r="449" spans="2:7" x14ac:dyDescent="0.25">
      <c r="B449" s="28"/>
      <c r="C449" s="28"/>
      <c r="D449" s="36"/>
      <c r="E449" s="28"/>
      <c r="F449" s="28"/>
      <c r="G449" s="36"/>
    </row>
    <row r="450" spans="2:7" x14ac:dyDescent="0.25">
      <c r="B450" s="28"/>
      <c r="C450" s="28"/>
      <c r="D450" s="36"/>
      <c r="E450" s="28"/>
      <c r="F450" s="28"/>
      <c r="G450" s="36"/>
    </row>
    <row r="451" spans="2:7" x14ac:dyDescent="0.25">
      <c r="B451" s="28"/>
      <c r="C451" s="28"/>
      <c r="D451" s="36"/>
      <c r="E451" s="28"/>
      <c r="F451" s="28"/>
      <c r="G451" s="36"/>
    </row>
    <row r="452" spans="2:7" x14ac:dyDescent="0.25">
      <c r="B452" s="28"/>
      <c r="C452" s="28"/>
      <c r="D452" s="36"/>
      <c r="E452" s="28"/>
      <c r="F452" s="28"/>
      <c r="G452" s="36"/>
    </row>
    <row r="453" spans="2:7" x14ac:dyDescent="0.25">
      <c r="B453" s="28"/>
      <c r="C453" s="28"/>
      <c r="D453" s="36"/>
      <c r="E453" s="28"/>
      <c r="F453" s="28"/>
      <c r="G453" s="36"/>
    </row>
    <row r="454" spans="2:7" x14ac:dyDescent="0.25">
      <c r="B454" s="28"/>
      <c r="C454" s="28"/>
      <c r="D454" s="36"/>
      <c r="E454" s="28"/>
      <c r="F454" s="28"/>
      <c r="G454" s="36"/>
    </row>
    <row r="455" spans="2:7" x14ac:dyDescent="0.25">
      <c r="B455" s="28"/>
      <c r="C455" s="28"/>
      <c r="D455" s="36"/>
      <c r="E455" s="28"/>
      <c r="F455" s="28"/>
      <c r="G455" s="36"/>
    </row>
    <row r="456" spans="2:7" x14ac:dyDescent="0.25">
      <c r="B456" s="28"/>
      <c r="C456" s="28"/>
      <c r="D456" s="36"/>
      <c r="E456" s="28"/>
      <c r="F456" s="28"/>
      <c r="G456" s="36"/>
    </row>
    <row r="457" spans="2:7" x14ac:dyDescent="0.25">
      <c r="B457" s="28"/>
      <c r="C457" s="28"/>
      <c r="D457" s="36"/>
      <c r="E457" s="28"/>
      <c r="F457" s="28"/>
      <c r="G457" s="36"/>
    </row>
    <row r="458" spans="2:7" x14ac:dyDescent="0.25">
      <c r="B458" s="28"/>
      <c r="C458" s="28"/>
      <c r="D458" s="36"/>
      <c r="E458" s="28"/>
      <c r="F458" s="28"/>
      <c r="G458" s="36"/>
    </row>
    <row r="459" spans="2:7" x14ac:dyDescent="0.25">
      <c r="B459" s="28"/>
      <c r="C459" s="28"/>
      <c r="D459" s="36"/>
      <c r="E459" s="28"/>
      <c r="F459" s="28"/>
      <c r="G459" s="36"/>
    </row>
    <row r="460" spans="2:7" x14ac:dyDescent="0.25">
      <c r="B460" s="28"/>
      <c r="C460" s="28"/>
      <c r="D460" s="36"/>
      <c r="E460" s="28"/>
      <c r="F460" s="28"/>
      <c r="G460" s="36"/>
    </row>
    <row r="461" spans="2:7" x14ac:dyDescent="0.25">
      <c r="B461" s="28"/>
      <c r="C461" s="28"/>
      <c r="D461" s="36"/>
      <c r="E461" s="28"/>
      <c r="F461" s="28"/>
      <c r="G461" s="36"/>
    </row>
    <row r="462" spans="2:7" x14ac:dyDescent="0.25">
      <c r="B462" s="28"/>
      <c r="C462" s="28"/>
      <c r="D462" s="36"/>
      <c r="E462" s="28"/>
      <c r="F462" s="28"/>
      <c r="G462" s="36"/>
    </row>
    <row r="463" spans="2:7" x14ac:dyDescent="0.25">
      <c r="B463" s="28"/>
      <c r="C463" s="28"/>
      <c r="D463" s="36"/>
      <c r="E463" s="28"/>
      <c r="F463" s="28"/>
      <c r="G463" s="36"/>
    </row>
    <row r="464" spans="2:7" x14ac:dyDescent="0.25">
      <c r="B464" s="28"/>
      <c r="C464" s="28"/>
      <c r="D464" s="36"/>
      <c r="E464" s="28"/>
      <c r="F464" s="28"/>
      <c r="G464" s="36"/>
    </row>
    <row r="465" spans="2:7" x14ac:dyDescent="0.25">
      <c r="B465" s="28"/>
      <c r="C465" s="28"/>
      <c r="D465" s="36"/>
      <c r="E465" s="28"/>
      <c r="F465" s="28"/>
      <c r="G465" s="36"/>
    </row>
    <row r="466" spans="2:7" x14ac:dyDescent="0.25">
      <c r="B466" s="28"/>
      <c r="C466" s="28"/>
      <c r="D466" s="36"/>
      <c r="E466" s="28"/>
      <c r="F466" s="28"/>
      <c r="G466" s="36"/>
    </row>
    <row r="467" spans="2:7" x14ac:dyDescent="0.25">
      <c r="B467" s="28"/>
      <c r="C467" s="28"/>
      <c r="D467" s="36"/>
      <c r="E467" s="28"/>
      <c r="F467" s="28"/>
      <c r="G467" s="36"/>
    </row>
    <row r="468" spans="2:7" x14ac:dyDescent="0.25">
      <c r="B468" s="28"/>
      <c r="C468" s="28"/>
      <c r="D468" s="36"/>
      <c r="E468" s="28"/>
      <c r="F468" s="28"/>
      <c r="G468" s="36"/>
    </row>
    <row r="469" spans="2:7" x14ac:dyDescent="0.25">
      <c r="B469" s="28"/>
      <c r="C469" s="28"/>
      <c r="D469" s="36"/>
      <c r="E469" s="28"/>
      <c r="F469" s="28"/>
      <c r="G469" s="36"/>
    </row>
    <row r="470" spans="2:7" x14ac:dyDescent="0.25">
      <c r="B470" s="28"/>
      <c r="C470" s="28"/>
      <c r="D470" s="36"/>
      <c r="E470" s="28"/>
      <c r="F470" s="28"/>
      <c r="G470" s="36"/>
    </row>
    <row r="471" spans="2:7" x14ac:dyDescent="0.25">
      <c r="B471" s="28"/>
      <c r="C471" s="28"/>
      <c r="D471" s="36"/>
      <c r="E471" s="28"/>
      <c r="F471" s="28"/>
      <c r="G471" s="36"/>
    </row>
    <row r="472" spans="2:7" x14ac:dyDescent="0.25">
      <c r="B472" s="28"/>
      <c r="C472" s="28"/>
      <c r="D472" s="36"/>
      <c r="E472" s="28"/>
      <c r="F472" s="28"/>
      <c r="G472" s="36"/>
    </row>
    <row r="473" spans="2:7" x14ac:dyDescent="0.25">
      <c r="B473" s="28"/>
      <c r="C473" s="28"/>
      <c r="D473" s="36"/>
      <c r="E473" s="28"/>
      <c r="F473" s="28"/>
      <c r="G473" s="36"/>
    </row>
    <row r="474" spans="2:7" x14ac:dyDescent="0.25">
      <c r="B474" s="28"/>
      <c r="C474" s="28"/>
      <c r="D474" s="36"/>
      <c r="E474" s="28"/>
      <c r="F474" s="28"/>
      <c r="G474" s="36"/>
    </row>
    <row r="475" spans="2:7" x14ac:dyDescent="0.25">
      <c r="B475" s="28"/>
      <c r="C475" s="28"/>
      <c r="D475" s="36"/>
      <c r="E475" s="28"/>
      <c r="F475" s="28"/>
      <c r="G475" s="36"/>
    </row>
    <row r="476" spans="2:7" x14ac:dyDescent="0.25">
      <c r="B476" s="28"/>
      <c r="C476" s="28"/>
      <c r="D476" s="36"/>
      <c r="E476" s="28"/>
      <c r="F476" s="28"/>
      <c r="G476" s="36"/>
    </row>
    <row r="477" spans="2:7" x14ac:dyDescent="0.25">
      <c r="B477" s="28"/>
      <c r="C477" s="28"/>
      <c r="D477" s="36"/>
      <c r="E477" s="28"/>
      <c r="F477" s="28"/>
      <c r="G477" s="36"/>
    </row>
    <row r="478" spans="2:7" x14ac:dyDescent="0.25">
      <c r="B478" s="28"/>
      <c r="C478" s="28"/>
      <c r="D478" s="36"/>
      <c r="E478" s="28"/>
      <c r="F478" s="28"/>
      <c r="G478" s="36"/>
    </row>
    <row r="479" spans="2:7" x14ac:dyDescent="0.25">
      <c r="B479" s="28"/>
      <c r="C479" s="28"/>
      <c r="D479" s="36"/>
      <c r="E479" s="28"/>
      <c r="F479" s="28"/>
      <c r="G479" s="36"/>
    </row>
    <row r="480" spans="2:7" x14ac:dyDescent="0.25">
      <c r="B480" s="28"/>
      <c r="C480" s="28"/>
      <c r="D480" s="36"/>
      <c r="E480" s="28"/>
      <c r="F480" s="28"/>
      <c r="G480" s="36"/>
    </row>
    <row r="481" spans="2:7" x14ac:dyDescent="0.25">
      <c r="B481" s="28"/>
      <c r="C481" s="28"/>
      <c r="D481" s="36"/>
      <c r="E481" s="28"/>
      <c r="F481" s="28"/>
      <c r="G481" s="36"/>
    </row>
    <row r="482" spans="2:7" x14ac:dyDescent="0.25">
      <c r="B482" s="28"/>
      <c r="C482" s="28"/>
      <c r="D482" s="36"/>
      <c r="E482" s="28"/>
      <c r="F482" s="28"/>
      <c r="G482" s="36"/>
    </row>
    <row r="483" spans="2:7" x14ac:dyDescent="0.25">
      <c r="B483" s="28"/>
      <c r="C483" s="28"/>
      <c r="D483" s="36"/>
      <c r="E483" s="28"/>
      <c r="F483" s="28"/>
      <c r="G483" s="36"/>
    </row>
    <row r="484" spans="2:7" x14ac:dyDescent="0.25">
      <c r="B484" s="28"/>
      <c r="C484" s="28"/>
      <c r="D484" s="36"/>
      <c r="E484" s="28"/>
      <c r="F484" s="28"/>
      <c r="G484" s="36"/>
    </row>
    <row r="485" spans="2:7" x14ac:dyDescent="0.25">
      <c r="B485" s="28"/>
      <c r="C485" s="28"/>
      <c r="D485" s="36"/>
      <c r="E485" s="28"/>
      <c r="F485" s="28"/>
      <c r="G485" s="36"/>
    </row>
    <row r="486" spans="2:7" x14ac:dyDescent="0.25">
      <c r="B486" s="28"/>
      <c r="C486" s="28"/>
      <c r="D486" s="36"/>
      <c r="E486" s="28"/>
      <c r="F486" s="28"/>
      <c r="G486" s="36"/>
    </row>
    <row r="487" spans="2:7" x14ac:dyDescent="0.25">
      <c r="B487" s="28"/>
      <c r="C487" s="28"/>
      <c r="D487" s="36"/>
      <c r="E487" s="28"/>
      <c r="F487" s="28"/>
      <c r="G487" s="36"/>
    </row>
    <row r="488" spans="2:7" x14ac:dyDescent="0.25">
      <c r="B488" s="28"/>
      <c r="C488" s="28"/>
      <c r="D488" s="36"/>
      <c r="E488" s="28"/>
      <c r="F488" s="28"/>
      <c r="G488" s="36"/>
    </row>
    <row r="489" spans="2:7" x14ac:dyDescent="0.25">
      <c r="B489" s="28"/>
      <c r="C489" s="28"/>
      <c r="D489" s="36"/>
      <c r="E489" s="28"/>
      <c r="F489" s="28"/>
      <c r="G489" s="36"/>
    </row>
    <row r="490" spans="2:7" x14ac:dyDescent="0.25">
      <c r="B490" s="28"/>
      <c r="C490" s="28"/>
      <c r="D490" s="36"/>
      <c r="E490" s="28"/>
      <c r="F490" s="28"/>
      <c r="G490" s="36"/>
    </row>
    <row r="491" spans="2:7" x14ac:dyDescent="0.25">
      <c r="B491" s="28"/>
      <c r="C491" s="28"/>
      <c r="D491" s="36"/>
      <c r="E491" s="28"/>
      <c r="F491" s="28"/>
      <c r="G491" s="36"/>
    </row>
    <row r="492" spans="2:7" x14ac:dyDescent="0.25">
      <c r="B492" s="28"/>
      <c r="C492" s="28"/>
      <c r="D492" s="36"/>
      <c r="E492" s="28"/>
      <c r="F492" s="28"/>
      <c r="G492" s="36"/>
    </row>
    <row r="493" spans="2:7" x14ac:dyDescent="0.25">
      <c r="B493" s="28"/>
      <c r="C493" s="28"/>
      <c r="D493" s="36"/>
      <c r="E493" s="28"/>
      <c r="F493" s="28"/>
      <c r="G493" s="36"/>
    </row>
    <row r="494" spans="2:7" x14ac:dyDescent="0.25">
      <c r="B494" s="28"/>
      <c r="C494" s="28"/>
      <c r="D494" s="36"/>
      <c r="E494" s="28"/>
      <c r="F494" s="28"/>
      <c r="G494" s="36"/>
    </row>
    <row r="495" spans="2:7" x14ac:dyDescent="0.25">
      <c r="B495" s="28"/>
      <c r="C495" s="28"/>
      <c r="D495" s="36"/>
      <c r="E495" s="28"/>
      <c r="F495" s="28"/>
      <c r="G495" s="36"/>
    </row>
    <row r="496" spans="2:7" x14ac:dyDescent="0.25">
      <c r="B496" s="28"/>
      <c r="C496" s="28"/>
      <c r="D496" s="36"/>
      <c r="E496" s="28"/>
      <c r="F496" s="28"/>
      <c r="G496" s="36"/>
    </row>
    <row r="497" spans="2:7" x14ac:dyDescent="0.25">
      <c r="B497" s="28"/>
      <c r="C497" s="28"/>
      <c r="D497" s="36"/>
      <c r="E497" s="28"/>
      <c r="F497" s="28"/>
      <c r="G497" s="36"/>
    </row>
    <row r="498" spans="2:7" x14ac:dyDescent="0.25">
      <c r="B498" s="28"/>
      <c r="C498" s="28"/>
      <c r="D498" s="36"/>
      <c r="E498" s="28"/>
      <c r="F498" s="28"/>
      <c r="G498" s="36"/>
    </row>
    <row r="499" spans="2:7" x14ac:dyDescent="0.25">
      <c r="B499" s="28"/>
      <c r="C499" s="28"/>
      <c r="D499" s="36"/>
      <c r="E499" s="28"/>
      <c r="F499" s="28"/>
      <c r="G499" s="36"/>
    </row>
    <row r="500" spans="2:7" x14ac:dyDescent="0.25">
      <c r="B500" s="28"/>
      <c r="C500" s="28"/>
      <c r="D500" s="36"/>
      <c r="E500" s="28"/>
      <c r="F500" s="28"/>
      <c r="G500" s="36"/>
    </row>
    <row r="501" spans="2:7" x14ac:dyDescent="0.25">
      <c r="B501" s="28"/>
      <c r="C501" s="28"/>
      <c r="D501" s="36"/>
      <c r="E501" s="28"/>
      <c r="F501" s="28"/>
      <c r="G501" s="36"/>
    </row>
    <row r="502" spans="2:7" x14ac:dyDescent="0.25">
      <c r="B502" s="28"/>
      <c r="C502" s="28"/>
      <c r="D502" s="36"/>
      <c r="E502" s="28"/>
      <c r="F502" s="28"/>
      <c r="G502" s="36"/>
    </row>
    <row r="503" spans="2:7" x14ac:dyDescent="0.25">
      <c r="B503" s="28"/>
      <c r="C503" s="28"/>
      <c r="D503" s="36"/>
      <c r="E503" s="28"/>
      <c r="F503" s="28"/>
      <c r="G503" s="36"/>
    </row>
    <row r="504" spans="2:7" x14ac:dyDescent="0.25">
      <c r="B504" s="28"/>
      <c r="C504" s="28"/>
      <c r="D504" s="36"/>
      <c r="E504" s="28"/>
      <c r="F504" s="28"/>
      <c r="G504" s="36"/>
    </row>
    <row r="505" spans="2:7" x14ac:dyDescent="0.25">
      <c r="B505" s="28"/>
      <c r="C505" s="28"/>
      <c r="D505" s="36"/>
      <c r="E505" s="28"/>
      <c r="F505" s="28"/>
      <c r="G505" s="36"/>
    </row>
    <row r="506" spans="2:7" x14ac:dyDescent="0.25">
      <c r="B506" s="28"/>
      <c r="C506" s="28"/>
      <c r="D506" s="36"/>
      <c r="E506" s="28"/>
      <c r="F506" s="28"/>
      <c r="G506" s="36"/>
    </row>
    <row r="507" spans="2:7" x14ac:dyDescent="0.25">
      <c r="B507" s="28"/>
      <c r="C507" s="28"/>
      <c r="D507" s="36"/>
      <c r="E507" s="28"/>
      <c r="F507" s="28"/>
      <c r="G507" s="36"/>
    </row>
    <row r="508" spans="2:7" x14ac:dyDescent="0.25">
      <c r="B508" s="28"/>
      <c r="C508" s="28"/>
      <c r="D508" s="36"/>
      <c r="E508" s="28"/>
      <c r="F508" s="28"/>
      <c r="G508" s="36"/>
    </row>
    <row r="509" spans="2:7" x14ac:dyDescent="0.25">
      <c r="B509" s="28"/>
      <c r="C509" s="28"/>
      <c r="D509" s="36"/>
      <c r="E509" s="28"/>
      <c r="F509" s="28"/>
      <c r="G509" s="36"/>
    </row>
    <row r="510" spans="2:7" x14ac:dyDescent="0.25">
      <c r="B510" s="28"/>
      <c r="C510" s="28"/>
      <c r="D510" s="36"/>
      <c r="E510" s="28"/>
      <c r="F510" s="28"/>
      <c r="G510" s="36"/>
    </row>
    <row r="511" spans="2:7" x14ac:dyDescent="0.25">
      <c r="B511" s="28"/>
      <c r="C511" s="28"/>
      <c r="D511" s="36"/>
      <c r="E511" s="28"/>
      <c r="F511" s="28"/>
      <c r="G511" s="36"/>
    </row>
    <row r="512" spans="2:7" x14ac:dyDescent="0.25">
      <c r="B512" s="28"/>
      <c r="C512" s="28"/>
      <c r="D512" s="36"/>
      <c r="E512" s="28"/>
      <c r="F512" s="28"/>
      <c r="G512" s="36"/>
    </row>
  </sheetData>
  <mergeCells count="4">
    <mergeCell ref="B3:D3"/>
    <mergeCell ref="A3:A4"/>
    <mergeCell ref="E3:H3"/>
    <mergeCell ref="A5:D5"/>
  </mergeCells>
  <phoneticPr fontId="8" type="noConversion"/>
  <conditionalFormatting sqref="B7:H57">
    <cfRule type="containsBlanks" dxfId="83" priority="2">
      <formula>LEN(TRIM(B7))=0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11</vt:i4>
      </vt:variant>
    </vt:vector>
  </HeadingPairs>
  <TitlesOfParts>
    <vt:vector size="26" baseType="lpstr">
      <vt:lpstr>ÍNDICE</vt:lpstr>
      <vt:lpstr>C.74</vt:lpstr>
      <vt:lpstr>C.75</vt:lpstr>
      <vt:lpstr>C.76</vt:lpstr>
      <vt:lpstr>C.77</vt:lpstr>
      <vt:lpstr>C.78-C.79</vt:lpstr>
      <vt:lpstr>C.80</vt:lpstr>
      <vt:lpstr>C.81</vt:lpstr>
      <vt:lpstr>C.82</vt:lpstr>
      <vt:lpstr>C.83</vt:lpstr>
      <vt:lpstr>C.84 - 85</vt:lpstr>
      <vt:lpstr>C.86</vt:lpstr>
      <vt:lpstr>C.87</vt:lpstr>
      <vt:lpstr>C.88</vt:lpstr>
      <vt:lpstr>C.89</vt:lpstr>
      <vt:lpstr>C.74!Área_de_impresión</vt:lpstr>
      <vt:lpstr>C.75!Área_de_impresión</vt:lpstr>
      <vt:lpstr>C.76!Área_de_impresión</vt:lpstr>
      <vt:lpstr>C.77!Área_de_impresión</vt:lpstr>
      <vt:lpstr>'C.78-C.79'!Área_de_impresión</vt:lpstr>
      <vt:lpstr>C.82!Área_de_impresión</vt:lpstr>
      <vt:lpstr>C.83!Área_de_impresión</vt:lpstr>
      <vt:lpstr>'C.84 - 85'!Área_de_impresión</vt:lpstr>
      <vt:lpstr>C.88!Área_de_impresión</vt:lpstr>
      <vt:lpstr>C.89!Área_de_impresión</vt:lpstr>
      <vt:lpstr>ÍNDICE!Área_de_impresión</vt:lpstr>
    </vt:vector>
  </TitlesOfParts>
  <Company>Minagri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jmendieta</dc:creator>
  <cp:lastModifiedBy>Agueda Sihuas Meza</cp:lastModifiedBy>
  <cp:lastPrinted>2020-10-16T18:41:13Z</cp:lastPrinted>
  <dcterms:created xsi:type="dcterms:W3CDTF">2015-03-17T20:08:52Z</dcterms:created>
  <dcterms:modified xsi:type="dcterms:W3CDTF">2026-02-12T23:14:03Z</dcterms:modified>
</cp:coreProperties>
</file>